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135" windowWidth="12120" windowHeight="8835" tabRatio="822"/>
  </bookViews>
  <sheets>
    <sheet name="Slide 1 Income Stmt" sheetId="1" r:id="rId1"/>
    <sheet name="Slide 2 Segments" sheetId="2" r:id="rId2"/>
    <sheet name="Slide 3 Supp Info"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FDS_HYPERLINK_TOGGLE_STATE__" hidden="1">"ON"</definedName>
    <definedName name="_1_2002_2003_Actual_Data">#REF!</definedName>
    <definedName name="_885501_Danb_Telecom">#REF!</definedName>
    <definedName name="_aud2">[1]Sensetivities!#REF!</definedName>
    <definedName name="_cov1">#REF!</definedName>
    <definedName name="_cov2">#REF!</definedName>
    <definedName name="_cov3">#REF!</definedName>
    <definedName name="_cov4">#REF!</definedName>
    <definedName name="_op2">[1]Sensetivities!#REF!</definedName>
    <definedName name="_PE1">#REF!</definedName>
    <definedName name="_PE2">#REF!</definedName>
    <definedName name="_Yr1">#REF!</definedName>
    <definedName name="_Yr2">#REF!</definedName>
    <definedName name="_YR3">#REF!</definedName>
    <definedName name="A">#N/A</definedName>
    <definedName name="Acq">#REF!</definedName>
    <definedName name="AD50.50Yr1">#REF!</definedName>
    <definedName name="AD50.50Yr2">#REF!</definedName>
    <definedName name="ADCashYR1">#REF!</definedName>
    <definedName name="ADCashYr2">#REF!</definedName>
    <definedName name="ADStockYr1">#REF!</definedName>
    <definedName name="ADStockYr2">#REF!</definedName>
    <definedName name="ADYear1">#REF!</definedName>
    <definedName name="ADYear2">#REF!</definedName>
    <definedName name="ADYear3">#REF!</definedName>
    <definedName name="AFE">[2]Sheet2!$A$1:$B$331</definedName>
    <definedName name="amort">#REF!</definedName>
    <definedName name="AmortPeriod">#REF!</definedName>
    <definedName name="AmortYear1">#REF!</definedName>
    <definedName name="AmortYear2">#REF!</definedName>
    <definedName name="AmortYear3">#REF!</definedName>
    <definedName name="Another_Acquiror">#REF!</definedName>
    <definedName name="Another_Target">#REF!</definedName>
    <definedName name="app">#REF!</definedName>
    <definedName name="asset">#REF!</definedName>
    <definedName name="Assets">#REF!</definedName>
    <definedName name="AssetsA">#REF!</definedName>
    <definedName name="AssetsT">#REF!</definedName>
    <definedName name="AssetWriteup">#REF!</definedName>
    <definedName name="Assumption_Page">#REF!</definedName>
    <definedName name="B">#N/A</definedName>
    <definedName name="beinput1">#REF!</definedName>
    <definedName name="beinput2">#REF!</definedName>
    <definedName name="beinput3">#REF!</definedName>
    <definedName name="BEPurchPriceYr150.50">#REF!</definedName>
    <definedName name="BEPurchPriceYr1Cash">#REF!</definedName>
    <definedName name="BEPurchPriceYr1Stock">#REF!</definedName>
    <definedName name="BEPurchPriceYr250.50">#REF!</definedName>
    <definedName name="BEPurchPriceYr2Cash">#REF!</definedName>
    <definedName name="BEPurchPriceYr2Stock">#REF!</definedName>
    <definedName name="BookA">#REF!</definedName>
    <definedName name="BookAdj">#REF!</definedName>
    <definedName name="BookC">#REF!</definedName>
    <definedName name="BookT">#REF!</definedName>
    <definedName name="BotRow">#REF!</definedName>
    <definedName name="broken">#REF!</definedName>
    <definedName name="BSASSET">#REF!</definedName>
    <definedName name="bsliab">#REF!</definedName>
    <definedName name="BUDGET">#REF!</definedName>
    <definedName name="BUDGET_Common_Size">#REF!</definedName>
    <definedName name="C_">#N/A</definedName>
    <definedName name="Calendarized_Budget">[3]Sheet1!$A$1:$Q$65536</definedName>
    <definedName name="cancel">#REF!</definedName>
    <definedName name="CapA">#REF!</definedName>
    <definedName name="CapC">#REF!</definedName>
    <definedName name="Capex_Spent_June">[4]Sheet1!$A$1:$L$65536</definedName>
    <definedName name="CapExA">#REF!</definedName>
    <definedName name="CapexC">#REF!</definedName>
    <definedName name="CapExT">#REF!</definedName>
    <definedName name="caps">#REF!</definedName>
    <definedName name="CapT">#REF!</definedName>
    <definedName name="CapX_REQ3">'[5]CapX Det'!$A$1:$U$65536</definedName>
    <definedName name="Carry_Over_Capex">'[5]CapX Det'!$A$9:$H$868</definedName>
    <definedName name="case">#REF!</definedName>
    <definedName name="cash">#REF!</definedName>
    <definedName name="CashA">#REF!</definedName>
    <definedName name="CashDebtEBITDA">#REF!</definedName>
    <definedName name="CashOwnership">#REF!</definedName>
    <definedName name="CashPer">#REF!</definedName>
    <definedName name="CashRate">#REF!</definedName>
    <definedName name="CashT">#REF!</definedName>
    <definedName name="circular">#REF!</definedName>
    <definedName name="cm">#REF!</definedName>
    <definedName name="cogs">#REF!</definedName>
    <definedName name="Common_Size_Prior_Forecast">#REF!</definedName>
    <definedName name="CONSSIASSET">#REF!</definedName>
    <definedName name="CONSSIINCOME">#REF!</definedName>
    <definedName name="conssiliab">#REF!</definedName>
    <definedName name="Consultant_Work_Table">#REF!</definedName>
    <definedName name="Consultants">#REF!</definedName>
    <definedName name="control_input_2">#REF!</definedName>
    <definedName name="coretype">[6]Sheet3!$A$2:$A$10</definedName>
    <definedName name="cov2a">#REF!</definedName>
    <definedName name="cov4a">#REF!</definedName>
    <definedName name="cp">#REF!</definedName>
    <definedName name="cy">#REF!</definedName>
    <definedName name="D">#N/A</definedName>
    <definedName name="data10">[7]orginal!#REF!</definedName>
    <definedName name="_xlnm.Database">#REF!</definedName>
    <definedName name="DebtA">#REF!</definedName>
    <definedName name="DebtAdj">#REF!</definedName>
    <definedName name="DebtBook">#REF!</definedName>
    <definedName name="DebtC">#REF!</definedName>
    <definedName name="DebtEBITDA">#REF!</definedName>
    <definedName name="DebtEBITDA50.50">#REF!</definedName>
    <definedName name="DebtEBITDAA">#REF!</definedName>
    <definedName name="DebtEBITDAT">#REF!</definedName>
    <definedName name="DebtRating">#REF!</definedName>
    <definedName name="DebtSr">#REF!</definedName>
    <definedName name="DebtSub">#REF!</definedName>
    <definedName name="DebtT">#REF!</definedName>
    <definedName name="DeprPeriod">#REF!</definedName>
    <definedName name="dist">[1]Model!#REF!</definedName>
    <definedName name="Distributionexp">[1]Model!#REF!</definedName>
    <definedName name="DOMASSET">#REF!</definedName>
    <definedName name="DOMBS">#REF!</definedName>
    <definedName name="DOMINCOME">#REF!</definedName>
    <definedName name="domliab">#REF!</definedName>
    <definedName name="DOMPL">#REF!</definedName>
    <definedName name="E">#N/A</definedName>
    <definedName name="ebit3">[1]Sensetivities!#REF!</definedName>
    <definedName name="EBITA">#REF!</definedName>
    <definedName name="EBITC">#REF!</definedName>
    <definedName name="EBITDAA">#REF!</definedName>
    <definedName name="EBITDAC">#REF!</definedName>
    <definedName name="EBITDACapEx">#REF!</definedName>
    <definedName name="EBITDAInt">#REF!</definedName>
    <definedName name="EBITDAMargin">#REF!</definedName>
    <definedName name="EBITDAT">#REF!</definedName>
    <definedName name="EBITMargin">#REF!</definedName>
    <definedName name="EBITT">#REF!</definedName>
    <definedName name="EIAA">#REF!</definedName>
    <definedName name="EIAT">#REF!</definedName>
    <definedName name="ent">#REF!</definedName>
    <definedName name="EnterpriseA">#REF!</definedName>
    <definedName name="EnterpriseC">#REF!</definedName>
    <definedName name="EnterpriseT">#REF!</definedName>
    <definedName name="Entity">#REF!</definedName>
    <definedName name="EPSSUMM">#REF!</definedName>
    <definedName name="EPSYear1A">#REF!</definedName>
    <definedName name="EPSYear1C">#REF!</definedName>
    <definedName name="EPSYear1T">#REF!</definedName>
    <definedName name="EPSYear2A">#REF!</definedName>
    <definedName name="EPSYear2C">#REF!</definedName>
    <definedName name="EPSYear2T">#REF!</definedName>
    <definedName name="EPSYear3A">#REF!</definedName>
    <definedName name="EPSYEAR3C">#REF!</definedName>
    <definedName name="EPSYear3T">#REF!</definedName>
    <definedName name="Equity">#REF!</definedName>
    <definedName name="EquityA">#REF!</definedName>
    <definedName name="EquityAdj">#REF!</definedName>
    <definedName name="EquityT">#REF!</definedName>
    <definedName name="ErrorBars">#REF!</definedName>
    <definedName name="EssfHasNonUnique">FALSE</definedName>
    <definedName name="EVEBIT">#REF!</definedName>
    <definedName name="EVEBITA">#REF!</definedName>
    <definedName name="EVEBITDA">#REF!</definedName>
    <definedName name="EVEBITDAA">#REF!</definedName>
    <definedName name="EVRevenues">#REF!</definedName>
    <definedName name="EVRevenuesA">#REF!</definedName>
    <definedName name="ExcessCash">#REF!</definedName>
    <definedName name="Exchratio">#REF!</definedName>
    <definedName name="Existing">#REF!</definedName>
    <definedName name="Expenses">#REF!</definedName>
    <definedName name="F">#N/A</definedName>
    <definedName name="Feb_Forecast">#REF!</definedName>
    <definedName name="FORECAST">#REF!</definedName>
    <definedName name="Forecast1">#REF!</definedName>
    <definedName name="Former">#REF!</definedName>
    <definedName name="Full_Yr_Comparisons_Common_Size">#REF!</definedName>
    <definedName name="Full_Yr_Comparisons_Dollar">#REF!</definedName>
    <definedName name="FullSynergies">#REF!</definedName>
    <definedName name="FY">[8]Data!#REF!</definedName>
    <definedName name="FY03_04">'[9]Summary P&amp;L'!$E$1:$E$65536</definedName>
    <definedName name="FY04_05">'[9]Summary P&amp;L'!$G$1:$G$65536</definedName>
    <definedName name="FY05_06">'[9]Summary P&amp;L'!$I$1:$I$65536</definedName>
    <definedName name="FY06_07F">'[9]Summary P&amp;L'!$K$1:$K$65536</definedName>
    <definedName name="FYE_test_col">#REF!</definedName>
    <definedName name="G">#N/A</definedName>
    <definedName name="GI">#REF!</definedName>
    <definedName name="glenrev">[1]Sensetivities!#REF!</definedName>
    <definedName name="gmarg">#REF!</definedName>
    <definedName name="Goodwill">#REF!</definedName>
    <definedName name="GROINTLMTD">#REF!</definedName>
    <definedName name="GROVARMTD">#REF!</definedName>
    <definedName name="gwamort">#REF!</definedName>
    <definedName name="H">#N/A</definedName>
    <definedName name="headcount">#REF!</definedName>
    <definedName name="HOMECLUBSMTD">#REF!</definedName>
    <definedName name="I">#N/A</definedName>
    <definedName name="inject">[10]Sensitivities!#REF!</definedName>
    <definedName name="Input_Dollar">#REF!</definedName>
    <definedName name="Input_Rate">#REF!</definedName>
    <definedName name="IntA">#REF!</definedName>
    <definedName name="IntAdj">#REF!</definedName>
    <definedName name="IntangWriteUp">#REF!</definedName>
    <definedName name="IntC">#REF!</definedName>
    <definedName name="IntT">#REF!</definedName>
    <definedName name="INVROLL_BC">'[11] Book Clubs'!$A$11:$M$22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39042.898275463</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#N/A</definedName>
    <definedName name="K">#N/A</definedName>
    <definedName name="KKSummary">'[12]Segment P&amp;L SAH ONLY'!#REF!</definedName>
    <definedName name="L">#N/A</definedName>
    <definedName name="LinkedArea3">'[13]Grolier local_curr and prior'!#REF!</definedName>
    <definedName name="LTM">#REF!</definedName>
    <definedName name="Main_Page">#REF!</definedName>
    <definedName name="make">[10]Sensitivities!#REF!</definedName>
    <definedName name="marg1">#REF!</definedName>
    <definedName name="marg2">#REF!</definedName>
    <definedName name="marg3">#REF!</definedName>
    <definedName name="marg4">#REF!</definedName>
    <definedName name="margin2">[1]Model!#REF!</definedName>
    <definedName name="margin3">[1]Model!#REF!</definedName>
    <definedName name="margin4">[1]Model!#REF!</definedName>
    <definedName name="margin5">[1]Model!#REF!</definedName>
    <definedName name="MARKET">'[14]DAILY PRICES'!#REF!</definedName>
    <definedName name="Market2">'[14]DAILY PRICES'!#REF!</definedName>
    <definedName name="MIA">#REF!</definedName>
    <definedName name="mincash">#REF!</definedName>
    <definedName name="MIT">#REF!</definedName>
    <definedName name="mo_name">#REF!</definedName>
    <definedName name="MSTemporarySelectionAverage2">'[15]Library Publishing Detail'!$L$39</definedName>
    <definedName name="names">#REF!</definedName>
    <definedName name="Needed_to_Meet_CS">#REF!</definedName>
    <definedName name="Needed_to_Meet_Dollar">#REF!</definedName>
    <definedName name="NetDebtA">#REF!</definedName>
    <definedName name="NetDebtT">#REF!</definedName>
    <definedName name="NewPrint_Area">#REF!</definedName>
    <definedName name="NIC">#REF!</definedName>
    <definedName name="NIYear1A">#REF!</definedName>
    <definedName name="NIYear1T">#REF!</definedName>
    <definedName name="NIYear2A">#REF!</definedName>
    <definedName name="NIYear2T">#REF!</definedName>
    <definedName name="NIYEAR3A">#REF!</definedName>
    <definedName name="NIYEAR3T">#REF!</definedName>
    <definedName name="OfferPrice">#REF!</definedName>
    <definedName name="OLE_LINK2" localSheetId="0">'Slide 1 Income Stmt'!#REF!</definedName>
    <definedName name="opex">#REF!</definedName>
    <definedName name="OpIncAH">#REF!</definedName>
    <definedName name="OpIncBC">#REF!</definedName>
    <definedName name="OpIncBF">#REF!</definedName>
    <definedName name="OpIncBP">#REF!</definedName>
    <definedName name="OpIncCM">#REF!</definedName>
    <definedName name="OpIncCM\">#REF!</definedName>
    <definedName name="OpIncCP">#REF!</definedName>
    <definedName name="OpIncDBo">#REF!</definedName>
    <definedName name="OpIncES">#REF!</definedName>
    <definedName name="OpIncIn">#REF!</definedName>
    <definedName name="OpIncIT">#REF!</definedName>
    <definedName name="OpIncKl">#REF!</definedName>
    <definedName name="OpIncLP">#REF!</definedName>
    <definedName name="OpIncNMS">#REF!</definedName>
    <definedName name="OpIncOOTC">#REF!</definedName>
    <definedName name="OpIncOt">#REF!</definedName>
    <definedName name="OpIncOther">#REF!</definedName>
    <definedName name="OpIncOv">#REF!</definedName>
    <definedName name="OpIncPD">#REF!</definedName>
    <definedName name="OpIncPM">#REF!</definedName>
    <definedName name="OpIncPTR">#REF!</definedName>
    <definedName name="OpIncRC">#REF!</definedName>
    <definedName name="OpIncSME">#REF!</definedName>
    <definedName name="OpIncTotal">#REF!</definedName>
    <definedName name="OpIncTr">#REF!</definedName>
    <definedName name="OpIncTSP">#REF!</definedName>
    <definedName name="Original_Forecast_Common_Size">#REF!</definedName>
    <definedName name="Original_Forecast_Dollar">#REF!</definedName>
    <definedName name="Other_opex">#REF!</definedName>
    <definedName name="OtherA">#REF!</definedName>
    <definedName name="OtherCosts">#REF!</definedName>
    <definedName name="OtherT">#REF!</definedName>
    <definedName name="output1">#REF!</definedName>
    <definedName name="output2">#REF!</definedName>
    <definedName name="output3">#REF!</definedName>
    <definedName name="output4">#REF!</definedName>
    <definedName name="output5">#REF!</definedName>
    <definedName name="output6">#REF!</definedName>
    <definedName name="output7">#REF!</definedName>
    <definedName name="output8">#REF!</definedName>
    <definedName name="output9">#REF!</definedName>
    <definedName name="Ownership50.50">#REF!</definedName>
    <definedName name="Page_1">#REF!</definedName>
    <definedName name="Page_2">#REF!</definedName>
    <definedName name="Page_3">#REF!</definedName>
    <definedName name="Page_4">#REF!</definedName>
    <definedName name="page1">#REF!</definedName>
    <definedName name="PAGE1A">#REF!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E1A">#REF!</definedName>
    <definedName name="PE2A">#REF!</definedName>
    <definedName name="PIKTERM">#REF!</definedName>
    <definedName name="PIKTERM1">#REF!</definedName>
    <definedName name="PPB_REQ1_Approved">'[5]CapX Det'!$A$1:$S$65536</definedName>
    <definedName name="PR">#REF!</definedName>
    <definedName name="PrefA">#REF!</definedName>
    <definedName name="PrefAdj">#REF!</definedName>
    <definedName name="PrefT">#REF!</definedName>
    <definedName name="Premium">#REF!</definedName>
    <definedName name="PremiumInputB">#REF!</definedName>
    <definedName name="PREPUB_REQ3">#REF!</definedName>
    <definedName name="PreTotals">#REF!</definedName>
    <definedName name="Previous_Forecast_Common_Size">#REF!</definedName>
    <definedName name="Previous_Forecast_Dollar">#REF!</definedName>
    <definedName name="price4">[1]Sensetivities!#REF!</definedName>
    <definedName name="PriceA">#REF!</definedName>
    <definedName name="PriceT">#REF!</definedName>
    <definedName name="_xlnm.Print_Area" localSheetId="0">'Slide 1 Income Stmt'!$A$2:$K$61</definedName>
    <definedName name="_xlnm.Print_Area" localSheetId="1">'Slide 2 Segments'!$A$2:$O$52</definedName>
    <definedName name="_xlnm.Print_Area" localSheetId="2">'Slide 3 Supp Info'!$A$2:$K$50</definedName>
    <definedName name="_xlnm.Print_Area">#REF!</definedName>
    <definedName name="prive4">[1]Sensetivities!#REF!</definedName>
    <definedName name="ProgList">#REF!</definedName>
    <definedName name="ProjectName">[16]Cover!$B$1</definedName>
    <definedName name="py">#REF!</definedName>
    <definedName name="Q2_vs_Bud_CS">#REF!</definedName>
    <definedName name="Q2_vs_Bud_Dollar">#REF!</definedName>
    <definedName name="Q2_vs_Fore_CS">#REF!</definedName>
    <definedName name="Q2_vs_Fore_Dollar">#REF!</definedName>
    <definedName name="Q2_vs_Prior_CS">#REF!</definedName>
    <definedName name="Q2_vs_Prior_Dollar">#REF!</definedName>
    <definedName name="Q3_vs_Budget_Common_Size">#REF!</definedName>
    <definedName name="Q3_vs_Budget_Dollar">#REF!</definedName>
    <definedName name="Q3_vs_Forecast_Common_Size">#REF!</definedName>
    <definedName name="Q3_vs_Forecast_Dollar">#REF!</definedName>
    <definedName name="Q3_vs_Prior_Common_Size">#REF!</definedName>
    <definedName name="Q3_vs_Prior_Dollar">#REF!</definedName>
    <definedName name="Q4_vs_Budget_CS">#REF!</definedName>
    <definedName name="Q4_vs_Budget_Dollar">#REF!</definedName>
    <definedName name="Q4_vs_Fore_CS">#REF!</definedName>
    <definedName name="Q4_vs_Fore_Dollar">#REF!</definedName>
    <definedName name="Q4_vs_Prior_CS">#REF!</definedName>
    <definedName name="Q4_vs_Prior_Dollar">#REF!</definedName>
    <definedName name="Quarter">'[17]Quarterly '!$A$1:$Y$64</definedName>
    <definedName name="Quarter_3_Summary">#REF!</definedName>
    <definedName name="QueryData">#REF!</definedName>
    <definedName name="RefinTrig">#REF!</definedName>
    <definedName name="REFMTD">#REF!</definedName>
    <definedName name="rev">#REF!</definedName>
    <definedName name="Rev_draft">#REF!</definedName>
    <definedName name="RevA">#REF!</definedName>
    <definedName name="revAH">#REF!</definedName>
    <definedName name="revBC">#REF!</definedName>
    <definedName name="revBF">#REF!</definedName>
    <definedName name="revBP">#REF!</definedName>
    <definedName name="revCM">#REF!</definedName>
    <definedName name="revCP">#REF!</definedName>
    <definedName name="Revenues">#REF!</definedName>
    <definedName name="revenues2">[1]Sensetivities!#REF!</definedName>
    <definedName name="revES">#REF!</definedName>
    <definedName name="reveunes2">[1]Sensetivities!#REF!</definedName>
    <definedName name="revIn">#REF!</definedName>
    <definedName name="Revised_Forecast_Common_Size">#REF!</definedName>
    <definedName name="Revised_Forecast_Dollar">#REF!</definedName>
    <definedName name="revKl">#REF!</definedName>
    <definedName name="revLP">#REF!</definedName>
    <definedName name="revOt">#REF!</definedName>
    <definedName name="revOther">#REF!</definedName>
    <definedName name="revPD">#REF!</definedName>
    <definedName name="revPM">#REF!</definedName>
    <definedName name="revPTR">#REF!</definedName>
    <definedName name="revRC">#REF!</definedName>
    <definedName name="revSME">#REF!</definedName>
    <definedName name="RevT">#REF!</definedName>
    <definedName name="revTotal">#REF!</definedName>
    <definedName name="revTr">#REF!</definedName>
    <definedName name="revTSP">#REF!</definedName>
    <definedName name="Salary_Detail">#REF!</definedName>
    <definedName name="Salary_Detail_WorkArea">#REF!</definedName>
    <definedName name="sales">#REF!</definedName>
    <definedName name="sales1">[1]Sensetivities!#REF!</definedName>
    <definedName name="sales3">[1]Sensetivities!#REF!</definedName>
    <definedName name="sales4">[1]Sensetivities!#REF!</definedName>
    <definedName name="salesebitda">[1]Model!#REF!</definedName>
    <definedName name="SBF">#REF!</definedName>
    <definedName name="SBFASSET">#REF!</definedName>
    <definedName name="SBFINC">#REF!</definedName>
    <definedName name="sbfliab">#REF!</definedName>
    <definedName name="SCASSETS">#REF!</definedName>
    <definedName name="scenario">#REF!</definedName>
    <definedName name="sched">#REF!</definedName>
    <definedName name="SCINCOME">#REF!</definedName>
    <definedName name="scliab">#REF!</definedName>
    <definedName name="SEI_Supplement">#REF!</definedName>
    <definedName name="sens">#REF!</definedName>
    <definedName name="SharesConv">#REF!</definedName>
    <definedName name="SharesCurrentA">#REF!</definedName>
    <definedName name="SharesCurrentT">#REF!</definedName>
    <definedName name="SHARESO_S">#REF!</definedName>
    <definedName name="sharesyear1a">#REF!</definedName>
    <definedName name="SharesYear1T">#REF!</definedName>
    <definedName name="SharesYear2A">#REF!</definedName>
    <definedName name="SharesYear2T">#REF!</definedName>
    <definedName name="SharesYear3A">#REF!</definedName>
    <definedName name="SharesYear3T">#REF!</definedName>
    <definedName name="ShareYear1A">#REF!</definedName>
    <definedName name="SISSOP">#REF!</definedName>
    <definedName name="spsales">[1]Sensetivities!#REF!</definedName>
    <definedName name="SPWS_WBID">"869BF19F-660E-4F67-AC06-86F2C695B538"</definedName>
    <definedName name="SrDebtEBITDA">#REF!</definedName>
    <definedName name="SrDebtT">#REF!</definedName>
    <definedName name="SrRate">#REF!</definedName>
    <definedName name="StockDebtEBITDA">#REF!</definedName>
    <definedName name="StockOwnership">#REF!</definedName>
    <definedName name="strategictype">[6]Sheet3!$B$2:$B$5</definedName>
    <definedName name="SubDebtA">#REF!</definedName>
    <definedName name="SubDebtRate">#REF!</definedName>
    <definedName name="SubDebtT">#REF!</definedName>
    <definedName name="SubRate">#REF!</definedName>
    <definedName name="Sweep">#REF!</definedName>
    <definedName name="swingcogs">[1]Model!#REF!</definedName>
    <definedName name="swinggross">[1]Model!#REF!</definedName>
    <definedName name="swingop">[1]Model!#REF!</definedName>
    <definedName name="Syn50.50Yr1">#REF!</definedName>
    <definedName name="Syn50.50Yr2">#REF!</definedName>
    <definedName name="SynCashYr1">#REF!</definedName>
    <definedName name="SynCashYr2">#REF!</definedName>
    <definedName name="SynStockYr1">#REF!</definedName>
    <definedName name="SynStockYr2">#REF!</definedName>
    <definedName name="SynYear1">#REF!</definedName>
    <definedName name="SynYear2">#REF!</definedName>
    <definedName name="SynYear3">#REF!</definedName>
    <definedName name="Targ">#REF!</definedName>
    <definedName name="targetinputs">#REF!,#REF!,#REF!,#REF!,#REF!,#REF!,#REF!,#REF!,#REF!</definedName>
    <definedName name="TaxRate">#REF!</definedName>
    <definedName name="tibia">#REF!</definedName>
    <definedName name="TK">#REF!</definedName>
    <definedName name="TopRow">#REF!</definedName>
    <definedName name="TotalDebtA">#REF!</definedName>
    <definedName name="TotalDebtT">#REF!</definedName>
    <definedName name="totalgross">[1]Model!#REF!</definedName>
    <definedName name="Totals">#REF!</definedName>
    <definedName name="TransExp">#REF!</definedName>
    <definedName name="TransTrig">#REF!</definedName>
    <definedName name="TSynYear1">#REF!</definedName>
    <definedName name="TSynYear2">#REF!</definedName>
    <definedName name="WAIntRAte">#REF!</definedName>
    <definedName name="wcass1">#REF!</definedName>
    <definedName name="wcass2">#REF!</definedName>
    <definedName name="wcass3">#REF!</definedName>
    <definedName name="wcass4">#REF!</definedName>
    <definedName name="wcass5">#REF!</definedName>
    <definedName name="wcliab1">#REF!</definedName>
    <definedName name="wcliab2">#REF!</definedName>
    <definedName name="wcliab3">#REF!</definedName>
    <definedName name="wcliab4">#REF!</definedName>
    <definedName name="year">[1]Model!#REF!</definedName>
    <definedName name="YTD_Actual_Common_Size">#REF!</definedName>
    <definedName name="YTD_Actual_Dollar">#REF!</definedName>
    <definedName name="YTD_Forecast_Common_Size">#REF!</definedName>
    <definedName name="YTD_Forecast_Dollar">#REF!</definedName>
  </definedNames>
  <calcPr calcId="145621"/>
</workbook>
</file>

<file path=xl/calcChain.xml><?xml version="1.0" encoding="utf-8"?>
<calcChain xmlns="http://schemas.openxmlformats.org/spreadsheetml/2006/main">
  <c r="H38" i="4" l="1"/>
  <c r="D38" i="4" s="1"/>
  <c r="K24" i="2" l="1"/>
  <c r="J24" i="2"/>
  <c r="K29" i="2"/>
  <c r="J29" i="2"/>
  <c r="K34" i="2"/>
  <c r="J34" i="2"/>
  <c r="K39" i="2"/>
  <c r="J39" i="2"/>
  <c r="H16" i="1" l="1"/>
  <c r="I16" i="1"/>
  <c r="N16" i="1"/>
  <c r="M16" i="1"/>
  <c r="D33" i="1" l="1"/>
  <c r="D46" i="1" l="1"/>
  <c r="E46" i="1" l="1"/>
  <c r="E47" i="1" s="1"/>
  <c r="E42" i="1"/>
  <c r="D42" i="1"/>
  <c r="D47" i="1"/>
  <c r="I46" i="1" l="1"/>
  <c r="I42" i="1"/>
  <c r="H42" i="1"/>
  <c r="H46" i="1"/>
  <c r="H47" i="1" l="1"/>
  <c r="I47" i="1" l="1"/>
  <c r="N35" i="1"/>
  <c r="M35" i="1"/>
  <c r="M16" i="2" l="1"/>
  <c r="N16" i="2" s="1"/>
  <c r="N35" i="4" l="1"/>
  <c r="M35" i="4"/>
  <c r="M34" i="4"/>
  <c r="Q9" i="2"/>
  <c r="D18" i="2"/>
  <c r="E18" i="2"/>
  <c r="D23" i="2"/>
  <c r="E23" i="2"/>
  <c r="D28" i="2"/>
  <c r="E28" i="2"/>
  <c r="D33" i="2"/>
  <c r="E33" i="2"/>
  <c r="D38" i="2"/>
  <c r="E38" i="2"/>
  <c r="D41" i="2"/>
  <c r="E41" i="2"/>
  <c r="E10" i="1"/>
  <c r="E10" i="2" s="1"/>
  <c r="K10" i="2" s="1"/>
  <c r="D10" i="1"/>
  <c r="D10" i="2" s="1"/>
  <c r="J10" i="2" s="1"/>
  <c r="D11" i="4"/>
  <c r="E11" i="4"/>
  <c r="D21" i="4"/>
  <c r="E21" i="4"/>
  <c r="D35" i="4"/>
  <c r="E35" i="4"/>
  <c r="H35" i="4"/>
  <c r="I35" i="4"/>
  <c r="E38" i="4"/>
  <c r="D39" i="4"/>
  <c r="E39" i="4"/>
  <c r="D40" i="4"/>
  <c r="E40" i="4"/>
  <c r="H43" i="4"/>
  <c r="I43" i="4"/>
  <c r="M43" i="4"/>
  <c r="N43" i="4"/>
  <c r="Q10" i="2"/>
  <c r="R10" i="2"/>
  <c r="D14" i="2"/>
  <c r="E14" i="2"/>
  <c r="M14" i="2"/>
  <c r="N14" i="2" s="1"/>
  <c r="D15" i="2"/>
  <c r="E15" i="2"/>
  <c r="M15" i="2"/>
  <c r="N15" i="2" s="1"/>
  <c r="D16" i="2"/>
  <c r="E16" i="2"/>
  <c r="J17" i="2"/>
  <c r="J19" i="2" s="1"/>
  <c r="K17" i="2"/>
  <c r="K19" i="2" s="1"/>
  <c r="M18" i="2"/>
  <c r="N18" i="2" s="1"/>
  <c r="D22" i="2"/>
  <c r="E22" i="2"/>
  <c r="M22" i="2"/>
  <c r="N22" i="2" s="1"/>
  <c r="M23" i="2"/>
  <c r="N23" i="2" s="1"/>
  <c r="D27" i="2"/>
  <c r="E27" i="2"/>
  <c r="M27" i="2"/>
  <c r="N27" i="2" s="1"/>
  <c r="M28" i="2"/>
  <c r="N28" i="2" s="1"/>
  <c r="D32" i="2"/>
  <c r="E32" i="2"/>
  <c r="M32" i="2"/>
  <c r="N32" i="2" s="1"/>
  <c r="M33" i="2"/>
  <c r="N33" i="2" s="1"/>
  <c r="D37" i="2"/>
  <c r="E37" i="2"/>
  <c r="M37" i="2"/>
  <c r="N37" i="2" s="1"/>
  <c r="M38" i="2"/>
  <c r="N38" i="2" s="1"/>
  <c r="M41" i="2"/>
  <c r="N41" i="2" s="1"/>
  <c r="E43" i="2"/>
  <c r="J43" i="2"/>
  <c r="K43" i="2"/>
  <c r="Q43" i="2"/>
  <c r="R43" i="2"/>
  <c r="D12" i="1"/>
  <c r="D15" i="1"/>
  <c r="D16" i="1"/>
  <c r="D17" i="1"/>
  <c r="D18" i="1"/>
  <c r="E12" i="1"/>
  <c r="E15" i="1"/>
  <c r="E16" i="1"/>
  <c r="E17" i="1"/>
  <c r="E18" i="1"/>
  <c r="H19" i="1"/>
  <c r="H21" i="1" s="1"/>
  <c r="I19" i="1"/>
  <c r="I21" i="1" s="1"/>
  <c r="D23" i="1"/>
  <c r="E23" i="1"/>
  <c r="D24" i="1"/>
  <c r="E24" i="1"/>
  <c r="D25" i="1"/>
  <c r="E25" i="1"/>
  <c r="D29" i="1"/>
  <c r="E29" i="1"/>
  <c r="E33" i="1"/>
  <c r="C45" i="1"/>
  <c r="C46" i="1"/>
  <c r="C47" i="1"/>
  <c r="E17" i="2" l="1"/>
  <c r="E19" i="2" s="1"/>
  <c r="E23" i="4"/>
  <c r="D17" i="2"/>
  <c r="D19" i="2" s="1"/>
  <c r="E43" i="4"/>
  <c r="D43" i="4"/>
  <c r="D29" i="2"/>
  <c r="D24" i="2"/>
  <c r="D43" i="2"/>
  <c r="G15" i="2"/>
  <c r="H15" i="2" s="1"/>
  <c r="G16" i="2"/>
  <c r="H16" i="2" s="1"/>
  <c r="M17" i="2"/>
  <c r="N17" i="2" s="1"/>
  <c r="G14" i="2"/>
  <c r="H14" i="2" s="1"/>
  <c r="G33" i="2"/>
  <c r="H33" i="2" s="1"/>
  <c r="E19" i="1"/>
  <c r="E21" i="1" s="1"/>
  <c r="D23" i="4"/>
  <c r="D39" i="2"/>
  <c r="G38" i="2"/>
  <c r="H38" i="2" s="1"/>
  <c r="D34" i="2"/>
  <c r="J57" i="2"/>
  <c r="G18" i="2"/>
  <c r="H18" i="2" s="1"/>
  <c r="D19" i="1"/>
  <c r="D21" i="1" s="1"/>
  <c r="D27" i="1" s="1"/>
  <c r="D31" i="1" s="1"/>
  <c r="D35" i="1" s="1"/>
  <c r="E39" i="2"/>
  <c r="G37" i="2"/>
  <c r="H37" i="2" s="1"/>
  <c r="G32" i="2"/>
  <c r="H32" i="2" s="1"/>
  <c r="E29" i="2"/>
  <c r="G27" i="2"/>
  <c r="H27" i="2" s="1"/>
  <c r="G22" i="2"/>
  <c r="H22" i="2" s="1"/>
  <c r="G41" i="2"/>
  <c r="H41" i="2" s="1"/>
  <c r="G28" i="2"/>
  <c r="H28" i="2" s="1"/>
  <c r="G23" i="2"/>
  <c r="H23" i="2" s="1"/>
  <c r="K57" i="2"/>
  <c r="I27" i="1"/>
  <c r="I31" i="1" s="1"/>
  <c r="I35" i="1" s="1"/>
  <c r="H27" i="1"/>
  <c r="H31" i="1" s="1"/>
  <c r="H35" i="1" s="1"/>
  <c r="M43" i="2"/>
  <c r="N43" i="2" s="1"/>
  <c r="E34" i="2"/>
  <c r="E24" i="2"/>
  <c r="G17" i="2" l="1"/>
  <c r="H17" i="2" s="1"/>
  <c r="E27" i="1"/>
  <c r="E31" i="1" s="1"/>
  <c r="E35" i="1" s="1"/>
  <c r="E57" i="2"/>
  <c r="D57" i="2"/>
  <c r="G43" i="2"/>
  <c r="H43" i="2" s="1"/>
  <c r="M57" i="2"/>
  <c r="G57" i="2" l="1"/>
</calcChain>
</file>

<file path=xl/sharedStrings.xml><?xml version="1.0" encoding="utf-8"?>
<sst xmlns="http://schemas.openxmlformats.org/spreadsheetml/2006/main" count="115" uniqueCount="85">
  <si>
    <t>SCHOLASTIC CORPORATION</t>
  </si>
  <si>
    <t>(UNAUDITED)</t>
  </si>
  <si>
    <t>THREE MONTHS ENDED</t>
  </si>
  <si>
    <t>Revenue</t>
  </si>
  <si>
    <t>(1)</t>
  </si>
  <si>
    <t>Operating costs and expenses:</t>
  </si>
  <si>
    <t>Total operating costs and expenses</t>
  </si>
  <si>
    <t>Interest expense, net</t>
  </si>
  <si>
    <t>(Amounts in millions)</t>
  </si>
  <si>
    <t>Operating margin</t>
  </si>
  <si>
    <t>*</t>
  </si>
  <si>
    <t>Accounts receivable, net</t>
  </si>
  <si>
    <t>SELECTED CASH FLOW ITEMS</t>
  </si>
  <si>
    <t>Cash and cash equivalents</t>
  </si>
  <si>
    <t>SUPPLEMENTAL INFORMATION</t>
  </si>
  <si>
    <t>Total stockholders' equity</t>
  </si>
  <si>
    <t xml:space="preserve">CONSOLIDATED STATEMENTS OF OPERATIONS </t>
  </si>
  <si>
    <t>Update Procedure:</t>
  </si>
  <si>
    <t xml:space="preserve">3 month numbers will calculate automatically.  </t>
  </si>
  <si>
    <t>Copy YTD numbers to columns Q-U</t>
  </si>
  <si>
    <t>(2)</t>
  </si>
  <si>
    <t>Net debt is defined by the Company as lines of credit and short-term debt plus long-term-debt, net of cash and cash equivalents.  The Company utilizes this non-GAAP financial measure, and believes it is useful to investors, as an indicator of the Company’s effective leverage and financing needs.</t>
  </si>
  <si>
    <t>Long-term debt, excluding current portion</t>
  </si>
  <si>
    <t>Accounts payable</t>
  </si>
  <si>
    <t>Accrued royalties</t>
  </si>
  <si>
    <t>Lines of credit, short-term debt and current portion of long-term debt</t>
  </si>
  <si>
    <t>Total debt</t>
  </si>
  <si>
    <t>Total capital lease obligations</t>
  </si>
  <si>
    <t>Change</t>
  </si>
  <si>
    <t>Percent not meaningful.</t>
  </si>
  <si>
    <t>Less:    Additions to property, plant and equipment</t>
  </si>
  <si>
    <t xml:space="preserve">         Pre-publication and production costs</t>
  </si>
  <si>
    <t>(3)</t>
  </si>
  <si>
    <r>
      <t>RESULTS OF</t>
    </r>
    <r>
      <rPr>
        <b/>
        <sz val="9"/>
        <color indexed="10"/>
        <rFont val="Lucida Console"/>
        <family val="3"/>
      </rPr>
      <t xml:space="preserve"> CONTINUING </t>
    </r>
    <r>
      <rPr>
        <b/>
        <sz val="9"/>
        <rFont val="Lucida Console"/>
        <family val="3"/>
      </rPr>
      <t>OPERATIONS - SEGMENTS</t>
    </r>
  </si>
  <si>
    <t>Total liabilities of discontinued operations</t>
  </si>
  <si>
    <t>Continuing Operations</t>
  </si>
  <si>
    <t>Book Clubs</t>
  </si>
  <si>
    <t>Book Fairs</t>
  </si>
  <si>
    <t>Total revenue</t>
  </si>
  <si>
    <t>Basic:</t>
  </si>
  <si>
    <t>Diluted:</t>
  </si>
  <si>
    <t>Trade</t>
  </si>
  <si>
    <t>SELECTED BALANCE SHEET ITEMS</t>
  </si>
  <si>
    <t>Net debt (1)</t>
  </si>
  <si>
    <t>(Amounts in millions except per share data)</t>
  </si>
  <si>
    <t>Basic weighted average shares outstanding</t>
  </si>
  <si>
    <t>Inventories, net</t>
  </si>
  <si>
    <t>Total assets of discontinued operations</t>
  </si>
  <si>
    <t>Revenues</t>
  </si>
  <si>
    <t>Free cash flow is defined by the Company as net cash provided by or used in operating activities (which includes royalty advances), reduced by spending on property, plant and equipment and pre-publication and production costs. The Company believes that this non-GAAP financial measure is useful to investors as an indicator of cash flow available for debt repayment and other investing activities, such as acquisitions.  The Company utilizes free cash flow as a further indicator of operating performance and for planning investing activities.</t>
  </si>
  <si>
    <t xml:space="preserve"> </t>
  </si>
  <si>
    <t xml:space="preserve">International </t>
  </si>
  <si>
    <t>Cost of goods sold</t>
  </si>
  <si>
    <t>Discontinued Operations</t>
  </si>
  <si>
    <t>Operating income (loss)</t>
  </si>
  <si>
    <t>Diluted weighted average shares outstanding</t>
  </si>
  <si>
    <t>Educational Technology and Services</t>
  </si>
  <si>
    <t>Classroom and Supplemental Materials Publishing</t>
  </si>
  <si>
    <t>Earnings (loss) from continuing operations before income taxes</t>
  </si>
  <si>
    <t xml:space="preserve">Provision (benefit) for income taxes </t>
  </si>
  <si>
    <t>Earnings (loss) from continuing operations</t>
  </si>
  <si>
    <t>Net income (loss)</t>
  </si>
  <si>
    <t>Earnings (loss) per share are calculated on non-rounded net income (loss) and shares outstanding.  Recalculating earnings per share based on numbers rounded to millions may not yield the results as presented.</t>
  </si>
  <si>
    <t>Operating income (loss) from continuing operations</t>
  </si>
  <si>
    <t>Net cash provided by (used in) operating activities</t>
  </si>
  <si>
    <t>Loss on investments</t>
  </si>
  <si>
    <t>Children's Book Publishing and Distribution</t>
  </si>
  <si>
    <t>Earnings (loss) from discontinued operations, net of tax</t>
  </si>
  <si>
    <t>Free cash flow (use) (2) (3)</t>
  </si>
  <si>
    <t>Selling, general and administrative expenses (1)</t>
  </si>
  <si>
    <t>Depreciation and amortization</t>
  </si>
  <si>
    <t>Other income (expense)</t>
  </si>
  <si>
    <t xml:space="preserve">Media, Licensing and Advertising </t>
  </si>
  <si>
    <t xml:space="preserve">Overhead expense </t>
  </si>
  <si>
    <t>(4)</t>
  </si>
  <si>
    <t>Earnings (loss) from discontinued operations, net of tax (3)</t>
  </si>
  <si>
    <t>Basic and diluted earnings (loss) per Share of Class A and Common Stock: (4)</t>
  </si>
  <si>
    <t xml:space="preserve">The Company closed or sold several operations prior to fiscal 2013, and presently holds for sale one facility.  All of these businesses are classified as discontinued operations in the Company’s financial statements.  </t>
  </si>
  <si>
    <t>NINE MONTHS ENDED</t>
  </si>
  <si>
    <t>11/30/2011</t>
  </si>
  <si>
    <t>Six MONTHS ENDED</t>
  </si>
  <si>
    <t>During the quarter ended February 29, 2012, the Company recorded certain asset impairments, primarily in the Children's Book Publishing and Distribution segment of $0.8.   For the nine months ended February 29, 2012, the Company recognized a non-cash loss on sublease arrangements of $6.2.</t>
  </si>
  <si>
    <t>Free cash flow includes discontinued operations for the three and nine months ended February 28, 2013 and February 29, 2012.</t>
  </si>
  <si>
    <t xml:space="preserve">For the three and nine months ended February 28, 2013, the Company recorded a pretax severance charge of $3.0, related to the Company's cost savings initiatives.  For the three and nine months ended February 29, 2012, the Company recorded a pretax severance charge of $2.5 and $9.3, respectively, for a voluntary retirement program.  </t>
  </si>
  <si>
    <t>Loss on leases and asset impairments (2)</t>
  </si>
</sst>
</file>

<file path=xl/styles.xml><?xml version="1.0" encoding="utf-8"?>
<styleSheet xmlns="http://schemas.openxmlformats.org/spreadsheetml/2006/main" xmlns:mc="http://schemas.openxmlformats.org/markup-compatibility/2006" xmlns:x14ac="http://schemas.microsoft.com/office/spreadsheetml/2009/9/ac" mc:Ignorable="x14ac">
  <numFmts count="42">
    <numFmt numFmtId="7" formatCode="&quot;$&quot;#,##0.00_);\(&quot;$&quot;#,##0.00\)"/>
    <numFmt numFmtId="44" formatCode="_(&quot;$&quot;* #,##0.00_);_(&quot;$&quot;* \(#,##0.00\);_(&quot;$&quot;* &quot;-&quot;??_);_(@_)"/>
    <numFmt numFmtId="43" formatCode="_(* #,##0.00_);_(* \(#,##0.00\);_(* &quot;-&quot;??_);_(@_)"/>
    <numFmt numFmtId="164" formatCode="_(* #,##0_);_(* \(#,##0\);_(* &quot;-&quot;??_);_(@_)"/>
    <numFmt numFmtId="165" formatCode="#,##0.0_);[Red]\(#,##0.0\)"/>
    <numFmt numFmtId="166" formatCode="0.0%"/>
    <numFmt numFmtId="167" formatCode="_(* #,##0.0_);_(* \(#,##0.0\);_(* &quot;-&quot;??_);_(@_)"/>
    <numFmt numFmtId="168" formatCode="#,##0.0_);\(#,##0.0\)"/>
    <numFmt numFmtId="169" formatCode="&quot;$&quot;#,##0.0_);\(&quot;$&quot;#,##0.0\)"/>
    <numFmt numFmtId="170" formatCode="0.0"/>
    <numFmt numFmtId="171" formatCode="#,##0;[Red]\-#,##0"/>
    <numFmt numFmtId="172" formatCode="mm/dd/yy"/>
    <numFmt numFmtId="173" formatCode="_(* #,##0.0_);_(* \(#,##0.0\);_(* &quot;-&quot;?_);_(@_)"/>
    <numFmt numFmtId="174" formatCode="&quot;$&quot;#,##0.00"/>
    <numFmt numFmtId="175" formatCode="_(* #,##0%_);_(* \(#,##0%\);_(* &quot;-&quot;??_);_(@_)"/>
    <numFmt numFmtId="176" formatCode="0.0000000"/>
    <numFmt numFmtId="177" formatCode="m/d"/>
    <numFmt numFmtId="178" formatCode="_(* #,##0_);[Red]_(* \(#,##0\);_(* &quot;&quot;&quot;&quot;&quot;&quot;&quot;&quot;\ \-\ &quot;&quot;&quot;&quot;&quot;&quot;&quot;&quot;_);_(@_)"/>
    <numFmt numFmtId="179" formatCode="&quot;$&quot;#,##0"/>
    <numFmt numFmtId="180" formatCode="#,##0&quot;£&quot;_);[Red]\(#,##0&quot;£&quot;\)"/>
    <numFmt numFmtId="181" formatCode="mmm\.yy"/>
    <numFmt numFmtId="182" formatCode="_([$€-2]* #,##0.00_);_([$€-2]* \(#,##0.00\);_([$€-2]* &quot;-&quot;??_)"/>
    <numFmt numFmtId="183" formatCode="#,##0&quot; F&quot;_);\(#,##0&quot; F&quot;\)"/>
    <numFmt numFmtId="184" formatCode="m\/d\/yy"/>
    <numFmt numFmtId="185" formatCode="mmmm\-yy"/>
    <numFmt numFmtId="186" formatCode="#,##0.0_);\(#,##0.0\);@_)"/>
    <numFmt numFmtId="187" formatCode="#,##0.0_);\(#,##0.0\);&quot;-&quot;?_);@_)"/>
    <numFmt numFmtId="188" formatCode="&quot;$&quot;#,##0.0_);\(&quot;$&quot;#,##0.0\);@_)"/>
    <numFmt numFmtId="189" formatCode="&quot;$&quot;#,##0.0_);\(&quot;$&quot;#,##0.0\);&quot;-&quot;?_);@_)"/>
    <numFmt numFmtId="190" formatCode="0.0%;\-0.0%;@_)"/>
    <numFmt numFmtId="191" formatCode="0.0%;\-0.0%;&quot;-&quot;?_);@_)"/>
    <numFmt numFmtId="192" formatCode="&quot;n&quot;"/>
    <numFmt numFmtId="193" formatCode="m/d/yy_%_)"/>
    <numFmt numFmtId="194" formatCode="\€\ #,##0.0_);\(\€\ #,##0.0\);&quot;-&quot;?_);@_)"/>
    <numFmt numFmtId="195" formatCode="_-* #,##0\ _D_M_-;\-* #,##0\ _D_M_-;_-* &quot;-&quot;\ _D_M_-;_-@_-"/>
    <numFmt numFmtId="196" formatCode="_-* #,##0.00\ _D_M_-;\-* #,##0.00\ _D_M_-;_-* &quot;-&quot;??\ _D_M_-;_-@_-"/>
    <numFmt numFmtId="197" formatCode="_-* #,##0\ &quot;DM&quot;_-;\-* #,##0\ &quot;DM&quot;_-;_-* &quot;-&quot;\ &quot;DM&quot;_-;_-@_-"/>
    <numFmt numFmtId="198" formatCode="_-* #,##0.00\ &quot;DM&quot;_-;\-* #,##0.00\ &quot;DM&quot;_-;_-* &quot;-&quot;??\ &quot;DM&quot;_-;_-@_-"/>
    <numFmt numFmtId="199" formatCode="#,##0.0\x;\-#,##0.0\x;&quot;-&quot;?_);@_)"/>
    <numFmt numFmtId="200" formatCode="#,##0.0\x_)_);\(#,##0.0\x\)_);#,##0.0\x_)_);@_%_)"/>
    <numFmt numFmtId="201" formatCode="#,##0.0\%_);\(#,##0.0\%\);#,##0.0\%_);@_%_)"/>
    <numFmt numFmtId="202" formatCode="0_%_);\(0\)_%;0_%_);@_%_)"/>
  </numFmts>
  <fonts count="60">
    <font>
      <sz val="10"/>
      <name val="Arial"/>
    </font>
    <font>
      <sz val="10"/>
      <name val="Arial"/>
      <family val="2"/>
    </font>
    <font>
      <sz val="10"/>
      <name val="Bookman Old Style"/>
      <family val="1"/>
    </font>
    <font>
      <sz val="8"/>
      <name val="Bookman Old Style"/>
      <family val="1"/>
    </font>
    <font>
      <sz val="9"/>
      <name val="Lucida Sans Typewriter"/>
      <family val="3"/>
    </font>
    <font>
      <b/>
      <sz val="12"/>
      <name val="Bookman Old Style"/>
      <family val="1"/>
    </font>
    <font>
      <b/>
      <sz val="8"/>
      <name val="Lucida Console"/>
      <family val="3"/>
    </font>
    <font>
      <sz val="10"/>
      <name val="Lucida Console"/>
      <family val="3"/>
    </font>
    <font>
      <sz val="8"/>
      <name val="Lucida Console"/>
      <family val="3"/>
    </font>
    <font>
      <sz val="9"/>
      <name val="Lucida Console"/>
      <family val="3"/>
    </font>
    <font>
      <u/>
      <sz val="10"/>
      <name val="Bookman Old Style"/>
      <family val="1"/>
    </font>
    <font>
      <sz val="8"/>
      <name val="Arial"/>
      <family val="2"/>
    </font>
    <font>
      <b/>
      <sz val="9"/>
      <name val="Lucida Console"/>
      <family val="3"/>
    </font>
    <font>
      <b/>
      <sz val="9"/>
      <color indexed="10"/>
      <name val="Lucida Console"/>
      <family val="3"/>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Times New Roman"/>
      <family val="1"/>
    </font>
    <font>
      <sz val="10"/>
      <color indexed="8"/>
      <name val="Times New Roman"/>
      <family val="1"/>
    </font>
    <font>
      <sz val="10"/>
      <name val="Helv"/>
      <family val="2"/>
    </font>
    <font>
      <sz val="10"/>
      <color indexed="8"/>
      <name val="Arial"/>
      <family val="2"/>
    </font>
    <font>
      <sz val="10"/>
      <name val="MS Sans Serif"/>
      <family val="2"/>
    </font>
    <font>
      <sz val="8"/>
      <name val="Arial"/>
      <family val="2"/>
    </font>
    <font>
      <b/>
      <sz val="12"/>
      <name val="Arial"/>
      <family val="2"/>
    </font>
    <font>
      <sz val="7"/>
      <name val="Small Fonts"/>
      <family val="2"/>
    </font>
    <font>
      <b/>
      <sz val="10"/>
      <name val="MS Sans Serif"/>
      <family val="2"/>
    </font>
    <font>
      <sz val="14"/>
      <color indexed="8"/>
      <name val="P-CNTURY"/>
    </font>
    <font>
      <sz val="10"/>
      <name val="Arial"/>
      <family val="2"/>
    </font>
    <font>
      <sz val="10"/>
      <name val="Arial Narrow"/>
      <family val="2"/>
    </font>
    <font>
      <sz val="8"/>
      <name val="Times"/>
    </font>
    <font>
      <sz val="8"/>
      <name val="Times New Roman"/>
      <family val="1"/>
    </font>
    <font>
      <b/>
      <sz val="7"/>
      <name val="Arial"/>
      <family val="2"/>
    </font>
    <font>
      <sz val="8"/>
      <name val="Wingdings"/>
      <charset val="2"/>
    </font>
    <font>
      <sz val="8"/>
      <name val="Times New Roman"/>
      <family val="1"/>
    </font>
    <font>
      <sz val="10"/>
      <color indexed="12"/>
      <name val="Arial Narrow"/>
      <family val="2"/>
    </font>
    <font>
      <b/>
      <sz val="10"/>
      <name val="Times New Roman"/>
      <family val="1"/>
    </font>
    <font>
      <sz val="8"/>
      <name val="Palatino"/>
      <family val="1"/>
    </font>
    <font>
      <sz val="10"/>
      <name val="Kabel"/>
    </font>
    <font>
      <b/>
      <sz val="26"/>
      <name val="Times New Roman"/>
      <family val="1"/>
    </font>
    <font>
      <b/>
      <sz val="18"/>
      <name val="Times New Roman"/>
      <family val="1"/>
    </font>
    <font>
      <b/>
      <sz val="8.5"/>
      <name val="Arial"/>
      <family val="2"/>
    </font>
    <font>
      <sz val="7"/>
      <name val="Times New Roman"/>
      <family val="1"/>
    </font>
    <font>
      <b/>
      <sz val="14"/>
      <name val="Times New Roman"/>
      <family val="1"/>
    </font>
    <font>
      <strike/>
      <sz val="9"/>
      <name val="Cambria"/>
      <family val="1"/>
    </font>
    <font>
      <strike/>
      <sz val="10"/>
      <name val="Cambria"/>
      <family val="1"/>
    </font>
  </fonts>
  <fills count="2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1"/>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mediumGray">
        <fgColor indexed="22"/>
      </patternFill>
    </fill>
    <fill>
      <patternFill patternType="solid">
        <fgColor indexed="63"/>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49"/>
      </top>
      <bottom style="double">
        <color indexed="49"/>
      </bottom>
      <diagonal/>
    </border>
    <border>
      <left/>
      <right style="double">
        <color indexed="64"/>
      </right>
      <top/>
      <bottom/>
      <diagonal/>
    </border>
    <border>
      <left style="double">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right/>
      <top/>
      <bottom style="thin">
        <color indexed="28"/>
      </bottom>
      <diagonal/>
    </border>
    <border>
      <left/>
      <right/>
      <top/>
      <bottom style="dotted">
        <color indexed="64"/>
      </bottom>
      <diagonal/>
    </border>
  </borders>
  <cellStyleXfs count="140">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3"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178" fontId="1" fillId="0" borderId="0" applyFill="0" applyBorder="0" applyAlignment="0"/>
    <xf numFmtId="176" fontId="1" fillId="0" borderId="0" applyFill="0" applyBorder="0" applyAlignment="0"/>
    <xf numFmtId="179" fontId="34" fillId="0" borderId="0" applyFill="0" applyBorder="0" applyAlignment="0"/>
    <xf numFmtId="174" fontId="34" fillId="0" borderId="0" applyFill="0" applyBorder="0" applyAlignment="0"/>
    <xf numFmtId="180" fontId="1" fillId="0" borderId="0" applyFill="0" applyBorder="0" applyAlignment="0"/>
    <xf numFmtId="181" fontId="34" fillId="0" borderId="0" applyFill="0" applyBorder="0" applyAlignment="0"/>
    <xf numFmtId="177" fontId="34" fillId="0" borderId="0" applyFill="0" applyBorder="0" applyAlignment="0"/>
    <xf numFmtId="176" fontId="1" fillId="0" borderId="0" applyFill="0" applyBorder="0" applyAlignment="0"/>
    <xf numFmtId="0" fontId="17" fillId="2" borderId="1" applyNumberFormat="0" applyAlignment="0" applyProtection="0"/>
    <xf numFmtId="0" fontId="18" fillId="16" borderId="2" applyNumberFormat="0" applyAlignment="0" applyProtection="0"/>
    <xf numFmtId="43" fontId="1" fillId="0" borderId="0" applyFont="0" applyFill="0" applyBorder="0" applyAlignment="0" applyProtection="0"/>
    <xf numFmtId="181" fontId="34" fillId="0" borderId="0" applyFont="0" applyFill="0" applyBorder="0" applyAlignment="0" applyProtection="0"/>
    <xf numFmtId="44" fontId="1" fillId="0" borderId="0" applyFont="0" applyFill="0" applyBorder="0" applyAlignment="0" applyProtection="0"/>
    <xf numFmtId="176" fontId="1" fillId="0" borderId="0" applyFont="0" applyFill="0" applyBorder="0" applyAlignment="0" applyProtection="0"/>
    <xf numFmtId="14" fontId="35" fillId="0" borderId="0" applyFill="0" applyBorder="0" applyAlignment="0"/>
    <xf numFmtId="181" fontId="34" fillId="0" borderId="0" applyFill="0" applyBorder="0" applyAlignment="0"/>
    <xf numFmtId="176" fontId="1" fillId="0" borderId="0" applyFill="0" applyBorder="0" applyAlignment="0"/>
    <xf numFmtId="181" fontId="34" fillId="0" borderId="0" applyFill="0" applyBorder="0" applyAlignment="0"/>
    <xf numFmtId="177" fontId="34" fillId="0" borderId="0" applyFill="0" applyBorder="0" applyAlignment="0"/>
    <xf numFmtId="176" fontId="1" fillId="0" borderId="0" applyFill="0" applyBorder="0" applyAlignment="0"/>
    <xf numFmtId="182" fontId="36" fillId="0" borderId="0" applyFont="0" applyFill="0" applyBorder="0" applyAlignment="0" applyProtection="0"/>
    <xf numFmtId="0" fontId="19" fillId="0" borderId="0" applyNumberFormat="0" applyFill="0" applyBorder="0" applyAlignment="0" applyProtection="0"/>
    <xf numFmtId="0" fontId="20" fillId="17" borderId="0" applyNumberFormat="0" applyBorder="0" applyAlignment="0" applyProtection="0"/>
    <xf numFmtId="38" fontId="37" fillId="18" borderId="0" applyNumberFormat="0" applyBorder="0" applyAlignment="0" applyProtection="0"/>
    <xf numFmtId="0" fontId="38" fillId="0" borderId="3" applyNumberFormat="0" applyAlignment="0" applyProtection="0">
      <alignment horizontal="left" vertical="center"/>
    </xf>
    <xf numFmtId="0" fontId="38" fillId="0" borderId="4">
      <alignment horizontal="left" vertical="center"/>
    </xf>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10" fontId="37" fillId="19" borderId="8" applyNumberFormat="0" applyBorder="0" applyAlignment="0" applyProtection="0"/>
    <xf numFmtId="181" fontId="34" fillId="0" borderId="0" applyFill="0" applyBorder="0" applyAlignment="0"/>
    <xf numFmtId="176" fontId="1" fillId="0" borderId="0" applyFill="0" applyBorder="0" applyAlignment="0"/>
    <xf numFmtId="181" fontId="34" fillId="0" borderId="0" applyFill="0" applyBorder="0" applyAlignment="0"/>
    <xf numFmtId="177" fontId="34" fillId="0" borderId="0" applyFill="0" applyBorder="0" applyAlignment="0"/>
    <xf numFmtId="176" fontId="1" fillId="0" borderId="0" applyFill="0" applyBorder="0" applyAlignment="0"/>
    <xf numFmtId="0" fontId="25" fillId="0" borderId="9" applyNumberFormat="0" applyFill="0" applyAlignment="0" applyProtection="0"/>
    <xf numFmtId="0" fontId="26" fillId="8" borderId="0" applyNumberFormat="0" applyBorder="0" applyAlignment="0" applyProtection="0"/>
    <xf numFmtId="37" fontId="39" fillId="0" borderId="0"/>
    <xf numFmtId="183" fontId="1" fillId="0" borderId="0"/>
    <xf numFmtId="0" fontId="27" fillId="4" borderId="10" applyNumberFormat="0" applyFont="0" applyAlignment="0" applyProtection="0"/>
    <xf numFmtId="0" fontId="28" fillId="2" borderId="11" applyNumberFormat="0" applyAlignment="0" applyProtection="0"/>
    <xf numFmtId="9" fontId="1" fillId="0" borderId="0" applyFont="0" applyFill="0" applyBorder="0" applyAlignment="0" applyProtection="0"/>
    <xf numFmtId="180" fontId="1" fillId="0" borderId="0" applyFont="0" applyFill="0" applyBorder="0" applyAlignment="0" applyProtection="0"/>
    <xf numFmtId="184" fontId="1" fillId="0" borderId="0" applyFont="0" applyFill="0" applyBorder="0" applyAlignment="0" applyProtection="0"/>
    <xf numFmtId="10" fontId="1" fillId="0" borderId="0" applyFont="0" applyFill="0" applyBorder="0" applyAlignment="0" applyProtection="0"/>
    <xf numFmtId="181" fontId="34" fillId="0" borderId="0" applyFill="0" applyBorder="0" applyAlignment="0"/>
    <xf numFmtId="176" fontId="1" fillId="0" borderId="0" applyFill="0" applyBorder="0" applyAlignment="0"/>
    <xf numFmtId="181" fontId="34" fillId="0" borderId="0" applyFill="0" applyBorder="0" applyAlignment="0"/>
    <xf numFmtId="177" fontId="34" fillId="0" borderId="0" applyFill="0" applyBorder="0" applyAlignment="0"/>
    <xf numFmtId="176" fontId="1" fillId="0" borderId="0" applyFill="0" applyBorder="0" applyAlignment="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0" fontId="40" fillId="0" borderId="12">
      <alignment horizontal="center"/>
    </xf>
    <xf numFmtId="0" fontId="41" fillId="20" borderId="0"/>
    <xf numFmtId="0" fontId="41" fillId="20" borderId="0"/>
    <xf numFmtId="0" fontId="41" fillId="20" borderId="0"/>
    <xf numFmtId="0" fontId="41" fillId="20" borderId="0"/>
    <xf numFmtId="0" fontId="41" fillId="20" borderId="0"/>
    <xf numFmtId="0" fontId="41" fillId="20" borderId="0"/>
    <xf numFmtId="0" fontId="41" fillId="20" borderId="0"/>
    <xf numFmtId="0" fontId="41" fillId="20" borderId="0"/>
    <xf numFmtId="49" fontId="35" fillId="0" borderId="0" applyFill="0" applyBorder="0" applyAlignment="0"/>
    <xf numFmtId="185" fontId="34" fillId="0" borderId="0" applyFill="0" applyBorder="0" applyAlignment="0"/>
    <xf numFmtId="167" fontId="1" fillId="0" borderId="0" applyFill="0" applyBorder="0" applyAlignment="0"/>
    <xf numFmtId="0" fontId="29" fillId="0" borderId="0" applyNumberFormat="0" applyFill="0" applyBorder="0" applyAlignment="0" applyProtection="0"/>
    <xf numFmtId="0" fontId="30" fillId="0" borderId="13" applyNumberFormat="0" applyFill="0" applyAlignment="0" applyProtection="0"/>
    <xf numFmtId="0" fontId="31" fillId="0" borderId="0" applyNumberFormat="0" applyFill="0" applyBorder="0" applyAlignment="0" applyProtection="0"/>
    <xf numFmtId="9" fontId="42" fillId="0" borderId="0" applyFont="0" applyFill="0" applyBorder="0" applyAlignment="0" applyProtection="0"/>
    <xf numFmtId="186" fontId="43" fillId="0" borderId="0" applyFont="0" applyFill="0" applyBorder="0" applyAlignment="0" applyProtection="0"/>
    <xf numFmtId="187" fontId="43" fillId="0" borderId="0" applyFont="0" applyFill="0" applyBorder="0" applyAlignment="0" applyProtection="0"/>
    <xf numFmtId="188" fontId="43" fillId="0" borderId="0" applyFont="0" applyFill="0" applyBorder="0" applyAlignment="0" applyProtection="0"/>
    <xf numFmtId="189" fontId="43" fillId="0" borderId="0" applyFont="0" applyFill="0" applyBorder="0" applyAlignment="0" applyProtection="0"/>
    <xf numFmtId="190" fontId="43" fillId="0" borderId="0" applyFont="0" applyFill="0" applyBorder="0" applyAlignment="0" applyProtection="0"/>
    <xf numFmtId="191" fontId="43" fillId="0" borderId="0" applyFont="0" applyFill="0" applyBorder="0" applyAlignment="0" applyProtection="0"/>
    <xf numFmtId="43" fontId="27" fillId="0" borderId="0" applyFont="0" applyFill="0" applyBorder="0" applyAlignment="0" applyProtection="0"/>
    <xf numFmtId="0" fontId="27" fillId="0" borderId="0"/>
    <xf numFmtId="0" fontId="44" fillId="0" borderId="0"/>
    <xf numFmtId="0" fontId="45" fillId="0" borderId="12" applyNumberFormat="0" applyFont="0" applyFill="0" applyAlignment="0" applyProtection="0"/>
    <xf numFmtId="0" fontId="46" fillId="0" borderId="35" applyNumberFormat="0" applyFont="0" applyFill="0" applyAlignment="0" applyProtection="0">
      <alignment horizontal="centerContinuous"/>
    </xf>
    <xf numFmtId="192" fontId="47" fillId="0" borderId="0" applyFill="0" applyBorder="0" applyAlignment="0" applyProtection="0"/>
    <xf numFmtId="193" fontId="48" fillId="0" borderId="0" applyFont="0" applyFill="0" applyBorder="0" applyProtection="0">
      <alignment horizontal="right"/>
    </xf>
    <xf numFmtId="194" fontId="49" fillId="0" borderId="0" applyFont="0" applyFill="0" applyBorder="0" applyAlignment="0" applyProtection="0"/>
    <xf numFmtId="0" fontId="36" fillId="0" borderId="0" applyFont="0" applyFill="0" applyBorder="0" applyAlignment="0" applyProtection="0"/>
    <xf numFmtId="0" fontId="50" fillId="0" borderId="36">
      <alignment vertical="top"/>
    </xf>
    <xf numFmtId="43" fontId="42" fillId="0" borderId="0" applyFont="0" applyFill="0" applyBorder="0" applyAlignment="0" applyProtection="0"/>
    <xf numFmtId="195" fontId="27" fillId="0" borderId="0" applyFont="0" applyFill="0" applyBorder="0" applyAlignment="0" applyProtection="0"/>
    <xf numFmtId="196" fontId="27" fillId="0" borderId="0" applyFont="0" applyFill="0" applyBorder="0" applyAlignment="0" applyProtection="0"/>
    <xf numFmtId="197" fontId="27" fillId="0" borderId="0" applyFont="0" applyFill="0" applyBorder="0" applyAlignment="0" applyProtection="0"/>
    <xf numFmtId="198" fontId="27" fillId="0" borderId="0" applyFont="0" applyFill="0" applyBorder="0" applyAlignment="0" applyProtection="0"/>
    <xf numFmtId="199" fontId="43" fillId="0" borderId="0" applyFont="0" applyFill="0" applyBorder="0" applyAlignment="0" applyProtection="0"/>
    <xf numFmtId="200" fontId="51" fillId="0" borderId="0" applyFont="0" applyFill="0" applyBorder="0" applyProtection="0">
      <alignment horizontal="right"/>
    </xf>
    <xf numFmtId="0" fontId="52" fillId="0" borderId="0" applyNumberFormat="0" applyFont="0" applyBorder="0" applyAlignment="0"/>
    <xf numFmtId="0" fontId="53" fillId="0" borderId="0" applyFill="0" applyBorder="0" applyProtection="0">
      <alignment horizontal="left"/>
    </xf>
    <xf numFmtId="0" fontId="54" fillId="0" borderId="0" applyFill="0" applyBorder="0" applyProtection="0">
      <alignment horizontal="left"/>
    </xf>
    <xf numFmtId="201" fontId="48" fillId="0" borderId="0" applyFont="0" applyFill="0" applyBorder="0" applyProtection="0">
      <alignment horizontal="right"/>
    </xf>
    <xf numFmtId="3" fontId="36" fillId="0" borderId="0" applyFont="0" applyFill="0" applyBorder="0" applyAlignment="0" applyProtection="0"/>
    <xf numFmtId="0" fontId="36" fillId="21" borderId="0" applyNumberFormat="0" applyFont="0" applyBorder="0" applyAlignment="0" applyProtection="0"/>
    <xf numFmtId="0" fontId="32" fillId="22" borderId="0" applyNumberFormat="0" applyFont="0" applyBorder="0" applyAlignment="0" applyProtection="0"/>
    <xf numFmtId="0" fontId="42" fillId="0" borderId="0" applyNumberFormat="0" applyFill="0" applyBorder="0" applyAlignment="0" applyProtection="0"/>
    <xf numFmtId="43" fontId="42" fillId="0" borderId="0" applyFont="0" applyFill="0" applyBorder="0" applyAlignment="0" applyProtection="0"/>
    <xf numFmtId="0" fontId="46" fillId="0" borderId="0" applyFill="0" applyBorder="0" applyProtection="0">
      <alignment horizontal="center" vertical="center"/>
    </xf>
    <xf numFmtId="0" fontId="46" fillId="0" borderId="0" applyFill="0" applyBorder="0" applyProtection="0"/>
    <xf numFmtId="0" fontId="55" fillId="0" borderId="0" applyFill="0" applyBorder="0" applyProtection="0">
      <alignment horizontal="left"/>
    </xf>
    <xf numFmtId="0" fontId="56" fillId="0" borderId="0" applyFill="0" applyBorder="0" applyProtection="0">
      <alignment horizontal="left" vertical="top"/>
    </xf>
    <xf numFmtId="0" fontId="57" fillId="0" borderId="0" applyAlignment="0">
      <alignment wrapText="1"/>
    </xf>
    <xf numFmtId="0" fontId="50" fillId="18" borderId="0">
      <alignment vertical="top"/>
    </xf>
    <xf numFmtId="202" fontId="45" fillId="0" borderId="0" applyFont="0" applyFill="0" applyBorder="0" applyProtection="0">
      <alignment horizontal="right"/>
    </xf>
    <xf numFmtId="0" fontId="27" fillId="0" borderId="0"/>
    <xf numFmtId="43" fontId="27" fillId="0" borderId="0" applyFont="0" applyFill="0" applyBorder="0" applyAlignment="0" applyProtection="0"/>
    <xf numFmtId="0" fontId="27" fillId="0" borderId="0"/>
    <xf numFmtId="44" fontId="27" fillId="0" borderId="0" applyFont="0" applyFill="0" applyBorder="0" applyAlignment="0" applyProtection="0"/>
  </cellStyleXfs>
  <cellXfs count="268">
    <xf numFmtId="0" fontId="0" fillId="0" borderId="0" xfId="0"/>
    <xf numFmtId="0" fontId="7" fillId="0" borderId="14" xfId="0" applyFont="1" applyBorder="1"/>
    <xf numFmtId="0" fontId="6" fillId="0" borderId="14" xfId="0" applyFont="1" applyBorder="1" applyAlignment="1">
      <alignment horizontal="center"/>
    </xf>
    <xf numFmtId="0" fontId="8" fillId="0" borderId="0" xfId="0" applyFont="1" applyBorder="1"/>
    <xf numFmtId="0" fontId="9" fillId="0" borderId="0" xfId="0" applyFont="1" applyBorder="1"/>
    <xf numFmtId="9" fontId="9" fillId="0" borderId="0" xfId="69" applyFont="1" applyBorder="1" applyAlignment="1">
      <alignment horizontal="center"/>
    </xf>
    <xf numFmtId="0" fontId="7" fillId="0" borderId="15" xfId="0" applyFont="1" applyBorder="1"/>
    <xf numFmtId="172" fontId="9" fillId="0" borderId="16" xfId="36" quotePrefix="1" applyNumberFormat="1" applyFont="1" applyBorder="1" applyAlignment="1">
      <alignment horizontal="right"/>
    </xf>
    <xf numFmtId="14" fontId="9" fillId="0" borderId="17" xfId="69" applyNumberFormat="1" applyFont="1" applyBorder="1" applyAlignment="1">
      <alignment horizontal="center"/>
    </xf>
    <xf numFmtId="14" fontId="9" fillId="0" borderId="0" xfId="69" applyNumberFormat="1" applyFont="1" applyBorder="1" applyAlignment="1">
      <alignment horizontal="center"/>
    </xf>
    <xf numFmtId="0" fontId="7" fillId="0" borderId="0" xfId="0" applyFont="1"/>
    <xf numFmtId="165" fontId="9" fillId="0" borderId="0" xfId="36" applyNumberFormat="1" applyFont="1" applyBorder="1"/>
    <xf numFmtId="165" fontId="9" fillId="0" borderId="18" xfId="36" applyNumberFormat="1" applyFont="1" applyBorder="1" applyAlignment="1">
      <alignment horizontal="center"/>
    </xf>
    <xf numFmtId="165" fontId="9" fillId="0" borderId="0" xfId="36" applyNumberFormat="1" applyFont="1" applyBorder="1" applyAlignment="1">
      <alignment horizontal="center"/>
    </xf>
    <xf numFmtId="9" fontId="9" fillId="0" borderId="19" xfId="69" applyFont="1" applyBorder="1" applyAlignment="1">
      <alignment horizontal="center"/>
    </xf>
    <xf numFmtId="38" fontId="9" fillId="0" borderId="0" xfId="36" applyNumberFormat="1" applyFont="1" applyBorder="1" applyAlignment="1">
      <alignment horizontal="center"/>
    </xf>
    <xf numFmtId="38" fontId="9" fillId="0" borderId="19" xfId="36" applyNumberFormat="1" applyFont="1" applyBorder="1" applyAlignment="1">
      <alignment horizontal="center"/>
    </xf>
    <xf numFmtId="165" fontId="9" fillId="0" borderId="0" xfId="36" quotePrefix="1" applyNumberFormat="1" applyFont="1" applyBorder="1" applyAlignment="1">
      <alignment horizontal="left"/>
    </xf>
    <xf numFmtId="169" fontId="9" fillId="0" borderId="0" xfId="36" applyNumberFormat="1" applyFont="1" applyBorder="1"/>
    <xf numFmtId="169" fontId="9" fillId="0" borderId="0" xfId="69" applyNumberFormat="1" applyFont="1" applyBorder="1" applyAlignment="1">
      <alignment horizontal="right"/>
    </xf>
    <xf numFmtId="168" fontId="9" fillId="0" borderId="0" xfId="36" applyNumberFormat="1" applyFont="1" applyBorder="1"/>
    <xf numFmtId="165" fontId="9" fillId="0" borderId="0" xfId="36" applyNumberFormat="1" applyFont="1" applyBorder="1" applyAlignment="1">
      <alignment horizontal="left"/>
    </xf>
    <xf numFmtId="168" fontId="9" fillId="0" borderId="20" xfId="36" applyNumberFormat="1" applyFont="1" applyBorder="1"/>
    <xf numFmtId="165" fontId="9" fillId="0" borderId="0" xfId="36" applyNumberFormat="1" applyFont="1" applyFill="1" applyBorder="1" applyAlignment="1">
      <alignment horizontal="left"/>
    </xf>
    <xf numFmtId="165" fontId="9" fillId="0" borderId="0" xfId="36" applyNumberFormat="1" applyFont="1" applyFill="1" applyBorder="1"/>
    <xf numFmtId="0" fontId="9" fillId="0" borderId="18" xfId="0" applyFont="1" applyBorder="1"/>
    <xf numFmtId="0" fontId="9" fillId="0" borderId="0" xfId="0" quotePrefix="1" applyFont="1" applyBorder="1" applyAlignment="1">
      <alignment horizontal="left"/>
    </xf>
    <xf numFmtId="167" fontId="9" fillId="0" borderId="18" xfId="36" applyNumberFormat="1" applyFont="1" applyFill="1" applyBorder="1"/>
    <xf numFmtId="9" fontId="9" fillId="0" borderId="19" xfId="36" applyNumberFormat="1" applyFont="1" applyFill="1" applyBorder="1" applyAlignment="1">
      <alignment horizontal="right"/>
    </xf>
    <xf numFmtId="7" fontId="9" fillId="0" borderId="18" xfId="38" applyNumberFormat="1" applyFont="1" applyFill="1" applyBorder="1"/>
    <xf numFmtId="7" fontId="9" fillId="0" borderId="0" xfId="36" applyNumberFormat="1" applyFont="1" applyFill="1" applyBorder="1" applyAlignment="1"/>
    <xf numFmtId="9" fontId="9" fillId="0" borderId="0" xfId="69" applyFont="1" applyFill="1" applyBorder="1" applyAlignment="1">
      <alignment horizontal="center"/>
    </xf>
    <xf numFmtId="7" fontId="9" fillId="0" borderId="0" xfId="0" applyNumberFormat="1" applyFont="1" applyFill="1" applyBorder="1"/>
    <xf numFmtId="0" fontId="9" fillId="0" borderId="21" xfId="0" applyFont="1" applyBorder="1"/>
    <xf numFmtId="0" fontId="9" fillId="0" borderId="20" xfId="0" applyFont="1" applyBorder="1"/>
    <xf numFmtId="9" fontId="9" fillId="0" borderId="20" xfId="69" applyFont="1" applyBorder="1" applyAlignment="1">
      <alignment horizontal="center"/>
    </xf>
    <xf numFmtId="9" fontId="9" fillId="0" borderId="22" xfId="69" applyFont="1" applyBorder="1" applyAlignment="1">
      <alignment horizontal="center"/>
    </xf>
    <xf numFmtId="0" fontId="7" fillId="0" borderId="15" xfId="0" applyFont="1" applyBorder="1" applyProtection="1">
      <protection locked="0"/>
    </xf>
    <xf numFmtId="0" fontId="7" fillId="0" borderId="14" xfId="0" applyFont="1" applyBorder="1" applyProtection="1">
      <protection locked="0"/>
    </xf>
    <xf numFmtId="171" fontId="9" fillId="0" borderId="0" xfId="0" applyNumberFormat="1" applyFont="1" applyBorder="1" applyAlignment="1">
      <alignment horizontal="center" vertical="top"/>
    </xf>
    <xf numFmtId="0" fontId="7" fillId="0" borderId="23" xfId="0" applyFont="1" applyBorder="1"/>
    <xf numFmtId="0" fontId="7" fillId="0" borderId="24" xfId="0" applyFont="1" applyBorder="1"/>
    <xf numFmtId="0" fontId="7" fillId="0" borderId="25" xfId="0" applyFont="1" applyBorder="1"/>
    <xf numFmtId="0" fontId="7" fillId="0" borderId="0" xfId="0" applyFont="1" applyBorder="1"/>
    <xf numFmtId="0" fontId="7" fillId="0" borderId="26" xfId="0" applyFont="1" applyBorder="1"/>
    <xf numFmtId="0" fontId="7" fillId="0" borderId="18" xfId="0" applyFont="1" applyBorder="1"/>
    <xf numFmtId="0" fontId="7" fillId="0" borderId="19" xfId="0" applyFont="1" applyBorder="1"/>
    <xf numFmtId="166" fontId="9" fillId="0" borderId="0" xfId="69" applyNumberFormat="1" applyFont="1" applyBorder="1"/>
    <xf numFmtId="0" fontId="7" fillId="0" borderId="0" xfId="0" applyFont="1" applyProtection="1">
      <protection locked="0"/>
    </xf>
    <xf numFmtId="0" fontId="7" fillId="0" borderId="27" xfId="0" applyFont="1" applyBorder="1"/>
    <xf numFmtId="0" fontId="7" fillId="0" borderId="28" xfId="0" applyFont="1" applyBorder="1"/>
    <xf numFmtId="168" fontId="8" fillId="0" borderId="28" xfId="36" applyNumberFormat="1" applyFont="1" applyBorder="1"/>
    <xf numFmtId="0" fontId="7" fillId="0" borderId="29" xfId="0" applyFont="1" applyBorder="1"/>
    <xf numFmtId="168" fontId="8" fillId="0" borderId="0" xfId="36" applyNumberFormat="1" applyFont="1"/>
    <xf numFmtId="170" fontId="7" fillId="0" borderId="0" xfId="0" applyNumberFormat="1" applyFont="1"/>
    <xf numFmtId="172" fontId="9" fillId="0" borderId="0" xfId="36" quotePrefix="1" applyNumberFormat="1" applyFont="1" applyBorder="1" applyAlignment="1">
      <alignment horizontal="center"/>
    </xf>
    <xf numFmtId="172" fontId="9" fillId="0" borderId="0" xfId="36" applyNumberFormat="1" applyFont="1" applyBorder="1" applyAlignment="1">
      <alignment horizontal="center"/>
    </xf>
    <xf numFmtId="165" fontId="9" fillId="0" borderId="18" xfId="36" applyNumberFormat="1" applyFont="1" applyBorder="1" applyAlignment="1">
      <alignment horizontal="right"/>
    </xf>
    <xf numFmtId="165" fontId="9" fillId="0" borderId="0" xfId="36" applyNumberFormat="1" applyFont="1" applyBorder="1" applyAlignment="1">
      <alignment horizontal="right"/>
    </xf>
    <xf numFmtId="171" fontId="9" fillId="0" borderId="21" xfId="0" applyNumberFormat="1" applyFont="1" applyFill="1" applyBorder="1" applyAlignment="1" applyProtection="1">
      <alignment vertical="top" wrapText="1"/>
      <protection locked="0"/>
    </xf>
    <xf numFmtId="171" fontId="9" fillId="0" borderId="20" xfId="0" applyNumberFormat="1" applyFont="1" applyFill="1" applyBorder="1" applyAlignment="1" applyProtection="1">
      <alignment vertical="top" wrapText="1"/>
      <protection locked="0"/>
    </xf>
    <xf numFmtId="171" fontId="9" fillId="0" borderId="22" xfId="0" applyNumberFormat="1" applyFont="1" applyFill="1" applyBorder="1" applyAlignment="1" applyProtection="1">
      <alignment vertical="top" wrapText="1"/>
      <protection locked="0"/>
    </xf>
    <xf numFmtId="168" fontId="9" fillId="0" borderId="0" xfId="36" applyNumberFormat="1" applyFont="1" applyFill="1" applyBorder="1"/>
    <xf numFmtId="0" fontId="7" fillId="0" borderId="14" xfId="0" applyFont="1" applyFill="1" applyBorder="1"/>
    <xf numFmtId="165" fontId="9" fillId="0" borderId="0" xfId="36" applyNumberFormat="1" applyFont="1" applyFill="1" applyBorder="1" applyAlignment="1">
      <alignment horizontal="center"/>
    </xf>
    <xf numFmtId="172" fontId="9" fillId="0" borderId="21" xfId="36" quotePrefix="1" applyNumberFormat="1" applyFont="1" applyFill="1" applyBorder="1" applyAlignment="1">
      <alignment horizontal="right"/>
    </xf>
    <xf numFmtId="165" fontId="9" fillId="0" borderId="18" xfId="36" applyNumberFormat="1" applyFont="1" applyFill="1" applyBorder="1" applyAlignment="1">
      <alignment horizontal="right"/>
    </xf>
    <xf numFmtId="9" fontId="9" fillId="0" borderId="19" xfId="69" applyFont="1" applyFill="1" applyBorder="1" applyAlignment="1">
      <alignment horizontal="center"/>
    </xf>
    <xf numFmtId="169" fontId="9" fillId="0" borderId="0" xfId="69" applyNumberFormat="1" applyFont="1" applyFill="1" applyBorder="1" applyAlignment="1">
      <alignment horizontal="right"/>
    </xf>
    <xf numFmtId="168" fontId="9" fillId="0" borderId="30" xfId="36" applyNumberFormat="1" applyFont="1" applyFill="1" applyBorder="1" applyAlignment="1">
      <alignment horizontal="right"/>
    </xf>
    <xf numFmtId="169" fontId="9" fillId="0" borderId="31" xfId="36" applyNumberFormat="1" applyFont="1" applyFill="1" applyBorder="1" applyAlignment="1">
      <alignment horizontal="right"/>
    </xf>
    <xf numFmtId="171" fontId="8" fillId="0" borderId="0" xfId="0" quotePrefix="1" applyNumberFormat="1" applyFont="1" applyBorder="1" applyAlignment="1" applyProtection="1">
      <alignment horizontal="left" vertical="top"/>
      <protection locked="0"/>
    </xf>
    <xf numFmtId="9" fontId="8" fillId="0" borderId="0" xfId="69" applyFont="1" applyBorder="1" applyAlignment="1">
      <alignment horizontal="center"/>
    </xf>
    <xf numFmtId="168" fontId="8" fillId="0" borderId="0" xfId="36" applyNumberFormat="1" applyFont="1" applyBorder="1"/>
    <xf numFmtId="171" fontId="8" fillId="0" borderId="0" xfId="0" applyNumberFormat="1" applyFont="1" applyBorder="1" applyAlignment="1">
      <alignment horizontal="center" vertical="top"/>
    </xf>
    <xf numFmtId="172" fontId="9" fillId="0" borderId="21" xfId="36" applyNumberFormat="1" applyFont="1" applyBorder="1" applyAlignment="1">
      <alignment horizontal="right"/>
    </xf>
    <xf numFmtId="172" fontId="9" fillId="0" borderId="20" xfId="36" applyNumberFormat="1" applyFont="1" applyBorder="1" applyAlignment="1">
      <alignment horizontal="right"/>
    </xf>
    <xf numFmtId="175" fontId="9" fillId="0" borderId="19" xfId="69" applyNumberFormat="1" applyFont="1" applyFill="1" applyBorder="1" applyAlignment="1">
      <alignment horizontal="right"/>
    </xf>
    <xf numFmtId="169" fontId="9" fillId="0" borderId="18" xfId="36" applyNumberFormat="1" applyFont="1" applyFill="1" applyBorder="1" applyAlignment="1">
      <alignment horizontal="right"/>
    </xf>
    <xf numFmtId="168" fontId="9" fillId="0" borderId="18" xfId="36" applyNumberFormat="1" applyFont="1" applyFill="1" applyBorder="1" applyAlignment="1">
      <alignment horizontal="right"/>
    </xf>
    <xf numFmtId="172" fontId="9" fillId="0" borderId="20" xfId="36" quotePrefix="1" applyNumberFormat="1" applyFont="1" applyFill="1" applyBorder="1" applyAlignment="1">
      <alignment horizontal="right"/>
    </xf>
    <xf numFmtId="0" fontId="7" fillId="0" borderId="14" xfId="0" applyFont="1" applyBorder="1" applyAlignment="1">
      <alignment horizontal="center"/>
    </xf>
    <xf numFmtId="169" fontId="9" fillId="0" borderId="31" xfId="38" applyNumberFormat="1" applyFont="1" applyFill="1" applyBorder="1"/>
    <xf numFmtId="167" fontId="9" fillId="0" borderId="0" xfId="36" applyNumberFormat="1" applyFont="1" applyFill="1" applyBorder="1"/>
    <xf numFmtId="0" fontId="9" fillId="0" borderId="0" xfId="0" applyFont="1" applyFill="1" applyBorder="1"/>
    <xf numFmtId="164" fontId="6" fillId="0" borderId="14" xfId="36" quotePrefix="1" applyNumberFormat="1" applyFont="1" applyBorder="1" applyAlignment="1">
      <alignment horizontal="center"/>
    </xf>
    <xf numFmtId="165" fontId="9" fillId="0" borderId="18" xfId="36" applyNumberFormat="1" applyFont="1" applyFill="1" applyBorder="1" applyAlignment="1">
      <alignment horizontal="center"/>
    </xf>
    <xf numFmtId="169" fontId="9" fillId="0" borderId="18" xfId="36" applyNumberFormat="1" applyFont="1" applyFill="1" applyBorder="1"/>
    <xf numFmtId="168" fontId="9" fillId="0" borderId="18" xfId="36" applyNumberFormat="1" applyFont="1" applyFill="1" applyBorder="1"/>
    <xf numFmtId="168" fontId="9" fillId="0" borderId="21" xfId="36" applyNumberFormat="1" applyFont="1" applyFill="1" applyBorder="1"/>
    <xf numFmtId="168" fontId="9" fillId="0" borderId="30" xfId="36" applyNumberFormat="1" applyFont="1" applyFill="1" applyBorder="1"/>
    <xf numFmtId="0" fontId="9" fillId="0" borderId="18" xfId="0" applyFont="1" applyFill="1" applyBorder="1"/>
    <xf numFmtId="168" fontId="9" fillId="0" borderId="20" xfId="36" applyNumberFormat="1" applyFont="1" applyFill="1" applyBorder="1"/>
    <xf numFmtId="7" fontId="9" fillId="0" borderId="0" xfId="36" applyNumberFormat="1" applyFont="1" applyFill="1" applyBorder="1"/>
    <xf numFmtId="0" fontId="12" fillId="0" borderId="0" xfId="0" applyFont="1" applyFill="1" applyBorder="1"/>
    <xf numFmtId="169" fontId="9" fillId="0" borderId="28" xfId="38" applyNumberFormat="1" applyFont="1" applyFill="1" applyBorder="1"/>
    <xf numFmtId="170" fontId="9" fillId="0" borderId="0" xfId="69" applyNumberFormat="1" applyFont="1" applyFill="1" applyBorder="1" applyAlignment="1">
      <alignment horizontal="center"/>
    </xf>
    <xf numFmtId="14" fontId="9" fillId="0" borderId="32" xfId="69" applyNumberFormat="1" applyFont="1" applyBorder="1" applyAlignment="1">
      <alignment horizontal="center"/>
    </xf>
    <xf numFmtId="169" fontId="9" fillId="0" borderId="18" xfId="38" applyNumberFormat="1" applyFont="1" applyFill="1" applyBorder="1"/>
    <xf numFmtId="169" fontId="9" fillId="0" borderId="0" xfId="38" applyNumberFormat="1" applyFont="1" applyFill="1" applyBorder="1"/>
    <xf numFmtId="0" fontId="9" fillId="0" borderId="0" xfId="0" applyFont="1"/>
    <xf numFmtId="164" fontId="9" fillId="0" borderId="15" xfId="36" applyNumberFormat="1" applyFont="1" applyBorder="1"/>
    <xf numFmtId="0" fontId="9" fillId="0" borderId="15" xfId="0" applyFont="1" applyBorder="1"/>
    <xf numFmtId="0" fontId="9" fillId="0" borderId="19" xfId="0" applyFont="1" applyBorder="1"/>
    <xf numFmtId="9" fontId="9" fillId="0" borderId="0" xfId="69" applyFont="1" applyBorder="1"/>
    <xf numFmtId="0" fontId="12" fillId="0" borderId="0" xfId="0" applyFont="1" applyBorder="1" applyAlignment="1">
      <alignment horizontal="center"/>
    </xf>
    <xf numFmtId="0" fontId="8" fillId="0" borderId="0" xfId="0" applyFont="1" applyFill="1" applyBorder="1"/>
    <xf numFmtId="168" fontId="8" fillId="0" borderId="0" xfId="36" applyNumberFormat="1" applyFont="1" applyFill="1" applyBorder="1"/>
    <xf numFmtId="171" fontId="9" fillId="0" borderId="19" xfId="0" applyNumberFormat="1" applyFont="1" applyFill="1" applyBorder="1" applyAlignment="1" applyProtection="1">
      <alignment vertical="top" wrapText="1"/>
      <protection locked="0"/>
    </xf>
    <xf numFmtId="14" fontId="9" fillId="0" borderId="19" xfId="69" applyNumberFormat="1" applyFont="1" applyFill="1" applyBorder="1" applyAlignment="1">
      <alignment horizontal="center"/>
    </xf>
    <xf numFmtId="168" fontId="9" fillId="0" borderId="19" xfId="36" applyNumberFormat="1" applyFont="1" applyFill="1" applyBorder="1"/>
    <xf numFmtId="168" fontId="9" fillId="0" borderId="22" xfId="36" applyNumberFormat="1" applyFont="1" applyFill="1" applyBorder="1"/>
    <xf numFmtId="167" fontId="9" fillId="0" borderId="21" xfId="36" applyNumberFormat="1" applyFont="1" applyFill="1" applyBorder="1"/>
    <xf numFmtId="167" fontId="9" fillId="0" borderId="20" xfId="36" applyNumberFormat="1" applyFont="1" applyFill="1" applyBorder="1"/>
    <xf numFmtId="166" fontId="9" fillId="0" borderId="18" xfId="69" applyNumberFormat="1" applyFont="1" applyFill="1" applyBorder="1" applyAlignment="1">
      <alignment horizontal="right"/>
    </xf>
    <xf numFmtId="166" fontId="9" fillId="0" borderId="0" xfId="69" applyNumberFormat="1" applyFont="1" applyFill="1" applyBorder="1" applyAlignment="1">
      <alignment horizontal="right"/>
    </xf>
    <xf numFmtId="169" fontId="9" fillId="0" borderId="0" xfId="36" applyNumberFormat="1" applyFont="1" applyFill="1" applyBorder="1"/>
    <xf numFmtId="173" fontId="9" fillId="0" borderId="19" xfId="69" applyNumberFormat="1" applyFont="1" applyFill="1" applyBorder="1" applyAlignment="1">
      <alignment horizontal="center"/>
    </xf>
    <xf numFmtId="168" fontId="9" fillId="0" borderId="17" xfId="36" applyNumberFormat="1" applyFont="1" applyFill="1" applyBorder="1"/>
    <xf numFmtId="170" fontId="9" fillId="0" borderId="19" xfId="69" applyNumberFormat="1" applyFont="1" applyFill="1" applyBorder="1" applyAlignment="1">
      <alignment horizontal="center"/>
    </xf>
    <xf numFmtId="1" fontId="8" fillId="0" borderId="0" xfId="0" applyNumberFormat="1" applyFont="1" applyFill="1" applyBorder="1" applyAlignment="1">
      <alignment vertical="top" wrapText="1"/>
    </xf>
    <xf numFmtId="9" fontId="8" fillId="0" borderId="0" xfId="69" applyFont="1" applyFill="1" applyBorder="1" applyAlignment="1">
      <alignment horizontal="center"/>
    </xf>
    <xf numFmtId="0" fontId="2" fillId="0" borderId="0" xfId="0" applyFont="1" applyFill="1"/>
    <xf numFmtId="169" fontId="9" fillId="0" borderId="31" xfId="36" applyNumberFormat="1" applyFont="1" applyFill="1" applyBorder="1"/>
    <xf numFmtId="169" fontId="9" fillId="0" borderId="28" xfId="36" applyNumberFormat="1" applyFont="1" applyFill="1" applyBorder="1"/>
    <xf numFmtId="0" fontId="2" fillId="0" borderId="23" xfId="0" applyFont="1" applyFill="1" applyBorder="1"/>
    <xf numFmtId="0" fontId="2" fillId="0" borderId="24" xfId="0" applyFont="1" applyFill="1" applyBorder="1"/>
    <xf numFmtId="0" fontId="2" fillId="0" borderId="25" xfId="0" applyFont="1" applyFill="1" applyBorder="1"/>
    <xf numFmtId="0" fontId="2" fillId="0" borderId="15" xfId="0" applyFont="1" applyFill="1" applyBorder="1"/>
    <xf numFmtId="0" fontId="2" fillId="0" borderId="0" xfId="0" applyFont="1" applyFill="1" applyBorder="1"/>
    <xf numFmtId="0" fontId="2" fillId="0" borderId="26" xfId="0" applyFont="1" applyFill="1" applyBorder="1"/>
    <xf numFmtId="0" fontId="5" fillId="0" borderId="0" xfId="0" applyFont="1" applyFill="1"/>
    <xf numFmtId="0" fontId="9" fillId="0" borderId="15" xfId="0" applyFont="1" applyFill="1" applyBorder="1"/>
    <xf numFmtId="9" fontId="9" fillId="0" borderId="0" xfId="69" applyFont="1" applyFill="1" applyBorder="1"/>
    <xf numFmtId="164" fontId="9" fillId="0" borderId="15" xfId="36" applyNumberFormat="1" applyFont="1" applyFill="1" applyBorder="1"/>
    <xf numFmtId="172" fontId="9" fillId="0" borderId="30" xfId="36" quotePrefix="1" applyNumberFormat="1" applyFont="1" applyFill="1" applyBorder="1" applyAlignment="1">
      <alignment horizontal="right"/>
    </xf>
    <xf numFmtId="14" fontId="9" fillId="0" borderId="32" xfId="69" applyNumberFormat="1" applyFont="1" applyFill="1" applyBorder="1" applyAlignment="1">
      <alignment horizontal="center"/>
    </xf>
    <xf numFmtId="14" fontId="9" fillId="0" borderId="0" xfId="69" applyNumberFormat="1" applyFont="1" applyFill="1" applyBorder="1" applyAlignment="1">
      <alignment horizontal="center"/>
    </xf>
    <xf numFmtId="14" fontId="4" fillId="0" borderId="19" xfId="69" applyNumberFormat="1" applyFont="1" applyFill="1" applyBorder="1" applyAlignment="1">
      <alignment horizontal="center"/>
    </xf>
    <xf numFmtId="165" fontId="9" fillId="0" borderId="17" xfId="36" applyNumberFormat="1" applyFont="1" applyFill="1" applyBorder="1" applyAlignment="1">
      <alignment horizontal="right"/>
    </xf>
    <xf numFmtId="172" fontId="4" fillId="0" borderId="30" xfId="36" quotePrefix="1" applyNumberFormat="1" applyFont="1" applyFill="1" applyBorder="1" applyAlignment="1">
      <alignment horizontal="right"/>
    </xf>
    <xf numFmtId="172" fontId="4" fillId="0" borderId="17" xfId="36" applyNumberFormat="1" applyFont="1" applyFill="1" applyBorder="1" applyAlignment="1">
      <alignment horizontal="right"/>
    </xf>
    <xf numFmtId="14" fontId="4" fillId="0" borderId="32" xfId="69" applyNumberFormat="1" applyFont="1" applyFill="1" applyBorder="1" applyAlignment="1">
      <alignment horizontal="center"/>
    </xf>
    <xf numFmtId="165" fontId="9" fillId="0" borderId="0" xfId="36" quotePrefix="1" applyNumberFormat="1" applyFont="1" applyFill="1" applyBorder="1" applyAlignment="1">
      <alignment horizontal="left"/>
    </xf>
    <xf numFmtId="168" fontId="2" fillId="0" borderId="0" xfId="0" applyNumberFormat="1" applyFont="1" applyFill="1"/>
    <xf numFmtId="0" fontId="9" fillId="0" borderId="0" xfId="0" applyFont="1" applyFill="1" applyBorder="1" applyAlignment="1">
      <alignment horizontal="left"/>
    </xf>
    <xf numFmtId="7" fontId="2" fillId="0" borderId="0" xfId="0" applyNumberFormat="1" applyFont="1" applyFill="1"/>
    <xf numFmtId="9" fontId="9" fillId="0" borderId="22" xfId="69" applyFont="1" applyFill="1" applyBorder="1" applyAlignment="1">
      <alignment horizontal="center"/>
    </xf>
    <xf numFmtId="0" fontId="7" fillId="0" borderId="15" xfId="0" applyFont="1" applyFill="1" applyBorder="1"/>
    <xf numFmtId="49" fontId="8" fillId="0" borderId="0" xfId="0" applyNumberFormat="1" applyFont="1" applyFill="1" applyBorder="1" applyAlignment="1">
      <alignment vertical="top" wrapText="1"/>
    </xf>
    <xf numFmtId="0" fontId="4" fillId="0" borderId="0" xfId="0" applyFont="1" applyFill="1" applyBorder="1"/>
    <xf numFmtId="168" fontId="4" fillId="0" borderId="0" xfId="36" applyNumberFormat="1" applyFont="1" applyFill="1" applyBorder="1"/>
    <xf numFmtId="0" fontId="2" fillId="0" borderId="27" xfId="0" applyFont="1" applyFill="1" applyBorder="1"/>
    <xf numFmtId="0" fontId="2" fillId="0" borderId="28" xfId="0" applyFont="1" applyFill="1" applyBorder="1"/>
    <xf numFmtId="0" fontId="7" fillId="0" borderId="0" xfId="0" applyFont="1" applyFill="1" applyBorder="1"/>
    <xf numFmtId="168" fontId="3" fillId="0" borderId="0" xfId="36" applyNumberFormat="1" applyFont="1" applyFill="1"/>
    <xf numFmtId="0" fontId="10" fillId="0" borderId="0" xfId="0" applyFont="1" applyFill="1" applyBorder="1" applyAlignment="1">
      <alignment horizontal="left"/>
    </xf>
    <xf numFmtId="167" fontId="2" fillId="0" borderId="0" xfId="36" applyNumberFormat="1" applyFont="1" applyFill="1" applyBorder="1"/>
    <xf numFmtId="168" fontId="3" fillId="0" borderId="0" xfId="36" applyNumberFormat="1" applyFont="1" applyFill="1" applyBorder="1"/>
    <xf numFmtId="7" fontId="7" fillId="0" borderId="14" xfId="0" applyNumberFormat="1" applyFont="1" applyFill="1" applyBorder="1"/>
    <xf numFmtId="43" fontId="9" fillId="0" borderId="0" xfId="36" applyNumberFormat="1" applyFont="1" applyFill="1" applyBorder="1"/>
    <xf numFmtId="43" fontId="9" fillId="0" borderId="19" xfId="69" applyNumberFormat="1" applyFont="1" applyFill="1" applyBorder="1" applyAlignment="1">
      <alignment horizontal="center"/>
    </xf>
    <xf numFmtId="43" fontId="9" fillId="0" borderId="0" xfId="69" applyNumberFormat="1" applyFont="1" applyFill="1" applyBorder="1" applyAlignment="1">
      <alignment horizontal="center"/>
    </xf>
    <xf numFmtId="43" fontId="7" fillId="0" borderId="14" xfId="0" applyNumberFormat="1" applyFont="1" applyFill="1" applyBorder="1"/>
    <xf numFmtId="43" fontId="2" fillId="0" borderId="0" xfId="0" applyNumberFormat="1" applyFont="1" applyFill="1"/>
    <xf numFmtId="165" fontId="9" fillId="0" borderId="0" xfId="36" applyNumberFormat="1" applyFont="1" applyFill="1" applyBorder="1" applyAlignment="1">
      <alignment horizontal="left" wrapText="1"/>
    </xf>
    <xf numFmtId="171" fontId="8" fillId="0" borderId="0" xfId="0" quotePrefix="1" applyNumberFormat="1" applyFont="1" applyFill="1" applyBorder="1" applyAlignment="1" applyProtection="1">
      <alignment horizontal="left" vertical="top"/>
      <protection locked="0"/>
    </xf>
    <xf numFmtId="171" fontId="8" fillId="0" borderId="28" xfId="0" quotePrefix="1" applyNumberFormat="1" applyFont="1" applyBorder="1" applyAlignment="1" applyProtection="1">
      <alignment horizontal="left" vertical="top"/>
      <protection locked="0"/>
    </xf>
    <xf numFmtId="0" fontId="9" fillId="0" borderId="0" xfId="0" applyFont="1" applyAlignment="1">
      <alignment horizontal="left" indent="1"/>
    </xf>
    <xf numFmtId="169" fontId="9" fillId="0" borderId="18" xfId="36" applyNumberFormat="1" applyFont="1" applyBorder="1"/>
    <xf numFmtId="169" fontId="9" fillId="0" borderId="0" xfId="38" applyNumberFormat="1" applyFont="1" applyBorder="1"/>
    <xf numFmtId="167" fontId="9" fillId="0" borderId="0" xfId="36" applyNumberFormat="1" applyFont="1" applyBorder="1"/>
    <xf numFmtId="175" fontId="9" fillId="0" borderId="0" xfId="69" applyNumberFormat="1" applyFont="1" applyFill="1" applyBorder="1" applyAlignment="1">
      <alignment horizontal="right"/>
    </xf>
    <xf numFmtId="172" fontId="9" fillId="0" borderId="21" xfId="36" quotePrefix="1" applyNumberFormat="1" applyFont="1" applyBorder="1" applyAlignment="1">
      <alignment horizontal="right"/>
    </xf>
    <xf numFmtId="172" fontId="9" fillId="0" borderId="20" xfId="36" quotePrefix="1" applyNumberFormat="1" applyFont="1" applyBorder="1" applyAlignment="1">
      <alignment horizontal="right"/>
    </xf>
    <xf numFmtId="172" fontId="9" fillId="0" borderId="4" xfId="36" quotePrefix="1" applyNumberFormat="1" applyFont="1" applyBorder="1" applyAlignment="1">
      <alignment horizontal="right"/>
    </xf>
    <xf numFmtId="14" fontId="9" fillId="0" borderId="19" xfId="69" applyNumberFormat="1" applyFont="1" applyBorder="1" applyAlignment="1">
      <alignment horizontal="center"/>
    </xf>
    <xf numFmtId="7" fontId="9" fillId="0" borderId="19" xfId="36" applyNumberFormat="1" applyFont="1" applyBorder="1"/>
    <xf numFmtId="168" fontId="9" fillId="0" borderId="22" xfId="36" applyNumberFormat="1" applyFont="1" applyBorder="1"/>
    <xf numFmtId="43" fontId="2" fillId="0" borderId="0" xfId="36" applyFont="1" applyFill="1" applyBorder="1"/>
    <xf numFmtId="165" fontId="9" fillId="0" borderId="0" xfId="36" applyNumberFormat="1" applyFont="1" applyFill="1" applyBorder="1" applyAlignment="1">
      <alignment horizontal="right"/>
    </xf>
    <xf numFmtId="167" fontId="2" fillId="0" borderId="0" xfId="36" applyNumberFormat="1" applyFont="1" applyFill="1"/>
    <xf numFmtId="43" fontId="2" fillId="0" borderId="0" xfId="0" applyNumberFormat="1" applyFont="1" applyFill="1" applyBorder="1"/>
    <xf numFmtId="7" fontId="7" fillId="0" borderId="0" xfId="0" applyNumberFormat="1" applyFont="1"/>
    <xf numFmtId="167" fontId="9" fillId="0" borderId="19" xfId="36" applyNumberFormat="1" applyFont="1" applyFill="1" applyBorder="1" applyAlignment="1">
      <alignment horizontal="center"/>
    </xf>
    <xf numFmtId="167" fontId="9" fillId="0" borderId="0" xfId="36" applyNumberFormat="1" applyFont="1" applyFill="1" applyBorder="1" applyAlignment="1">
      <alignment horizontal="center"/>
    </xf>
    <xf numFmtId="167" fontId="9" fillId="0" borderId="22" xfId="36" applyNumberFormat="1" applyFont="1" applyFill="1" applyBorder="1" applyAlignment="1">
      <alignment horizontal="center"/>
    </xf>
    <xf numFmtId="172" fontId="9" fillId="0" borderId="20" xfId="36" applyNumberFormat="1" applyFont="1" applyFill="1" applyBorder="1" applyAlignment="1">
      <alignment horizontal="right"/>
    </xf>
    <xf numFmtId="167" fontId="7" fillId="0" borderId="0" xfId="36" applyNumberFormat="1" applyFont="1" applyProtection="1">
      <protection locked="0"/>
    </xf>
    <xf numFmtId="169" fontId="9" fillId="0" borderId="0" xfId="0" applyNumberFormat="1" applyFont="1" applyBorder="1"/>
    <xf numFmtId="168" fontId="9" fillId="0" borderId="0" xfId="36" applyNumberFormat="1" applyFont="1" applyFill="1" applyBorder="1" applyAlignment="1">
      <alignment horizontal="right"/>
    </xf>
    <xf numFmtId="168" fontId="9" fillId="0" borderId="20" xfId="36" applyNumberFormat="1" applyFont="1" applyFill="1" applyBorder="1" applyAlignment="1">
      <alignment horizontal="right"/>
    </xf>
    <xf numFmtId="169" fontId="9" fillId="0" borderId="28" xfId="36" applyNumberFormat="1" applyFont="1" applyFill="1" applyBorder="1" applyAlignment="1">
      <alignment horizontal="right"/>
    </xf>
    <xf numFmtId="0" fontId="8" fillId="0" borderId="0" xfId="0" applyFont="1" applyFill="1" applyBorder="1" applyAlignment="1"/>
    <xf numFmtId="168" fontId="8" fillId="0" borderId="0" xfId="36" applyNumberFormat="1" applyFont="1" applyFill="1" applyBorder="1" applyAlignment="1"/>
    <xf numFmtId="0" fontId="8" fillId="0" borderId="0" xfId="0" applyFont="1" applyFill="1" applyBorder="1" applyAlignment="1">
      <alignment vertical="top"/>
    </xf>
    <xf numFmtId="0" fontId="11" fillId="0" borderId="0" xfId="0" applyFont="1" applyFill="1" applyBorder="1" applyAlignment="1">
      <alignment vertical="top"/>
    </xf>
    <xf numFmtId="9" fontId="7" fillId="0" borderId="0" xfId="69" applyFont="1"/>
    <xf numFmtId="169" fontId="7" fillId="0" borderId="0" xfId="0" applyNumberFormat="1" applyFont="1"/>
    <xf numFmtId="172" fontId="9" fillId="0" borderId="17" xfId="36" quotePrefix="1" applyNumberFormat="1" applyFont="1" applyFill="1" applyBorder="1" applyAlignment="1">
      <alignment horizontal="right"/>
    </xf>
    <xf numFmtId="168" fontId="7" fillId="0" borderId="0" xfId="0" applyNumberFormat="1" applyFont="1"/>
    <xf numFmtId="9" fontId="7" fillId="0" borderId="0" xfId="69" applyFont="1" applyProtection="1">
      <protection locked="0"/>
    </xf>
    <xf numFmtId="0" fontId="32" fillId="0" borderId="0" xfId="0" applyFont="1"/>
    <xf numFmtId="0" fontId="33" fillId="0" borderId="0" xfId="0" applyFont="1"/>
    <xf numFmtId="169" fontId="9" fillId="0" borderId="21" xfId="38" applyNumberFormat="1" applyFont="1" applyFill="1" applyBorder="1"/>
    <xf numFmtId="169" fontId="9" fillId="0" borderId="20" xfId="38" applyNumberFormat="1" applyFont="1" applyFill="1" applyBorder="1"/>
    <xf numFmtId="169" fontId="9" fillId="0" borderId="18" xfId="69" applyNumberFormat="1" applyFont="1" applyFill="1" applyBorder="1" applyAlignment="1">
      <alignment horizontal="right"/>
    </xf>
    <xf numFmtId="0" fontId="9" fillId="0" borderId="0" xfId="0" applyFont="1" applyFill="1"/>
    <xf numFmtId="43" fontId="9" fillId="0" borderId="18" xfId="36" applyNumberFormat="1" applyFont="1" applyFill="1" applyBorder="1"/>
    <xf numFmtId="167" fontId="9" fillId="0" borderId="18" xfId="36" applyNumberFormat="1" applyFont="1" applyFill="1" applyBorder="1" applyAlignment="1">
      <alignment horizontal="right"/>
    </xf>
    <xf numFmtId="167" fontId="9" fillId="0" borderId="21" xfId="36" applyNumberFormat="1" applyFont="1" applyFill="1" applyBorder="1" applyAlignment="1">
      <alignment horizontal="right"/>
    </xf>
    <xf numFmtId="43" fontId="7" fillId="0" borderId="0" xfId="36" applyFont="1"/>
    <xf numFmtId="169" fontId="7" fillId="0" borderId="0" xfId="0" applyNumberFormat="1" applyFont="1" applyBorder="1"/>
    <xf numFmtId="172" fontId="9" fillId="0" borderId="30" xfId="36" applyNumberFormat="1" applyFont="1" applyFill="1" applyBorder="1" applyAlignment="1">
      <alignment horizontal="right"/>
    </xf>
    <xf numFmtId="9" fontId="9" fillId="0" borderId="4" xfId="69" applyFont="1" applyBorder="1" applyAlignment="1">
      <alignment horizontal="left"/>
    </xf>
    <xf numFmtId="9" fontId="9" fillId="0" borderId="33" xfId="69" applyFont="1" applyBorder="1" applyAlignment="1">
      <alignment horizontal="left"/>
    </xf>
    <xf numFmtId="9" fontId="9" fillId="0" borderId="4" xfId="69" quotePrefix="1" applyFont="1" applyFill="1" applyBorder="1" applyAlignment="1">
      <alignment horizontal="left"/>
    </xf>
    <xf numFmtId="9" fontId="9" fillId="0" borderId="33" xfId="69" quotePrefix="1" applyFont="1" applyFill="1" applyBorder="1" applyAlignment="1">
      <alignment horizontal="left"/>
    </xf>
    <xf numFmtId="9" fontId="9" fillId="0" borderId="16" xfId="69" quotePrefix="1" applyFont="1" applyFill="1" applyBorder="1" applyAlignment="1">
      <alignment horizontal="left" indent="1"/>
    </xf>
    <xf numFmtId="9" fontId="9" fillId="0" borderId="16" xfId="69" applyFont="1" applyBorder="1" applyAlignment="1">
      <alignment horizontal="left" indent="1"/>
    </xf>
    <xf numFmtId="9" fontId="9" fillId="0" borderId="16" xfId="69" applyFont="1" applyFill="1" applyBorder="1" applyAlignment="1">
      <alignment horizontal="left" indent="1"/>
    </xf>
    <xf numFmtId="9" fontId="9" fillId="0" borderId="4" xfId="69" applyFont="1" applyFill="1" applyBorder="1" applyAlignment="1">
      <alignment horizontal="left" indent="1"/>
    </xf>
    <xf numFmtId="0" fontId="7" fillId="0" borderId="32" xfId="0" applyFont="1" applyBorder="1"/>
    <xf numFmtId="0" fontId="7" fillId="0" borderId="22" xfId="0" applyFont="1" applyBorder="1"/>
    <xf numFmtId="0" fontId="7" fillId="0" borderId="0" xfId="0" quotePrefix="1" applyFont="1"/>
    <xf numFmtId="0" fontId="58" fillId="0" borderId="15" xfId="0" applyFont="1" applyFill="1" applyBorder="1"/>
    <xf numFmtId="0" fontId="58" fillId="0" borderId="0" xfId="0" applyFont="1" applyFill="1" applyBorder="1"/>
    <xf numFmtId="0" fontId="59" fillId="0" borderId="0" xfId="0" applyFont="1" applyFill="1"/>
    <xf numFmtId="0" fontId="8" fillId="0" borderId="0" xfId="0" applyFont="1" applyFill="1" applyAlignment="1">
      <alignment vertical="top" wrapText="1"/>
    </xf>
    <xf numFmtId="0" fontId="8" fillId="0" borderId="0" xfId="0" applyFont="1" applyFill="1" applyAlignment="1">
      <alignment vertical="top" wrapText="1"/>
    </xf>
    <xf numFmtId="4" fontId="8" fillId="0" borderId="0" xfId="0" applyNumberFormat="1" applyFont="1" applyFill="1" applyBorder="1" applyAlignment="1">
      <alignment vertical="top" wrapText="1"/>
    </xf>
    <xf numFmtId="4" fontId="11" fillId="0" borderId="0" xfId="0" applyNumberFormat="1" applyFont="1" applyFill="1" applyAlignment="1">
      <alignment vertical="top" wrapText="1"/>
    </xf>
    <xf numFmtId="0" fontId="8" fillId="0" borderId="0" xfId="0" applyFont="1" applyFill="1" applyAlignment="1">
      <alignment horizontal="left" vertical="top" wrapText="1"/>
    </xf>
    <xf numFmtId="0" fontId="8" fillId="0" borderId="0" xfId="0" applyFont="1" applyAlignment="1">
      <alignment vertical="top" wrapText="1"/>
    </xf>
    <xf numFmtId="164" fontId="12" fillId="0" borderId="34" xfId="36" applyNumberFormat="1" applyFont="1" applyFill="1" applyBorder="1" applyAlignment="1">
      <alignment horizontal="center"/>
    </xf>
    <xf numFmtId="164" fontId="12" fillId="0" borderId="17" xfId="36" applyNumberFormat="1" applyFont="1" applyFill="1" applyBorder="1" applyAlignment="1">
      <alignment horizontal="center"/>
    </xf>
    <xf numFmtId="164" fontId="12" fillId="0" borderId="15" xfId="36" applyNumberFormat="1" applyFont="1" applyFill="1" applyBorder="1" applyAlignment="1">
      <alignment horizontal="center"/>
    </xf>
    <xf numFmtId="164" fontId="12" fillId="0" borderId="0" xfId="36" applyNumberFormat="1" applyFont="1" applyFill="1" applyBorder="1" applyAlignment="1">
      <alignment horizontal="center"/>
    </xf>
    <xf numFmtId="164" fontId="12" fillId="0" borderId="15" xfId="36" quotePrefix="1" applyNumberFormat="1" applyFont="1" applyFill="1" applyBorder="1" applyAlignment="1">
      <alignment horizontal="center"/>
    </xf>
    <xf numFmtId="164" fontId="12" fillId="0" borderId="0" xfId="36" quotePrefix="1" applyNumberFormat="1" applyFont="1" applyFill="1" applyBorder="1" applyAlignment="1">
      <alignment horizontal="center"/>
    </xf>
    <xf numFmtId="9" fontId="9" fillId="0" borderId="16" xfId="69" quotePrefix="1" applyFont="1" applyFill="1" applyBorder="1" applyAlignment="1">
      <alignment horizontal="center"/>
    </xf>
    <xf numFmtId="9" fontId="9" fillId="0" borderId="4" xfId="69" quotePrefix="1" applyFont="1" applyFill="1" applyBorder="1" applyAlignment="1">
      <alignment horizontal="center"/>
    </xf>
    <xf numFmtId="9" fontId="9" fillId="0" borderId="33" xfId="69" quotePrefix="1" applyFont="1" applyFill="1" applyBorder="1" applyAlignment="1">
      <alignment horizontal="center"/>
    </xf>
    <xf numFmtId="0" fontId="12" fillId="0" borderId="15" xfId="0" applyFont="1" applyFill="1" applyBorder="1" applyAlignment="1">
      <alignment horizontal="center"/>
    </xf>
    <xf numFmtId="0" fontId="12" fillId="0" borderId="0" xfId="0" applyFont="1" applyFill="1" applyBorder="1" applyAlignment="1">
      <alignment horizontal="center"/>
    </xf>
    <xf numFmtId="165" fontId="9" fillId="0" borderId="0" xfId="36" applyNumberFormat="1" applyFont="1" applyFill="1" applyBorder="1" applyAlignment="1">
      <alignment horizontal="left" wrapText="1"/>
    </xf>
    <xf numFmtId="49" fontId="8" fillId="0" borderId="0" xfId="0" applyNumberFormat="1" applyFont="1" applyBorder="1" applyAlignment="1">
      <alignment vertical="top" wrapText="1"/>
    </xf>
    <xf numFmtId="0" fontId="11" fillId="0" borderId="0" xfId="0" applyFont="1" applyAlignment="1">
      <alignment vertical="top" wrapText="1"/>
    </xf>
    <xf numFmtId="171" fontId="9" fillId="0" borderId="0" xfId="0" quotePrefix="1" applyNumberFormat="1" applyFont="1" applyFill="1" applyBorder="1" applyAlignment="1">
      <alignment horizontal="left" vertical="top" wrapText="1"/>
    </xf>
    <xf numFmtId="0" fontId="9" fillId="0" borderId="0" xfId="0" applyFont="1" applyFill="1" applyBorder="1" applyAlignment="1">
      <alignment vertical="top" wrapText="1"/>
    </xf>
    <xf numFmtId="171" fontId="9" fillId="0" borderId="0" xfId="0" applyNumberFormat="1" applyFont="1" applyFill="1" applyBorder="1" applyAlignment="1" applyProtection="1">
      <alignment vertical="top" wrapText="1"/>
      <protection locked="0"/>
    </xf>
    <xf numFmtId="164" fontId="12" fillId="0" borderId="34" xfId="36" applyNumberFormat="1" applyFont="1" applyBorder="1" applyAlignment="1">
      <alignment horizontal="center"/>
    </xf>
    <xf numFmtId="164" fontId="12" fillId="0" borderId="17" xfId="36" applyNumberFormat="1" applyFont="1" applyBorder="1" applyAlignment="1">
      <alignment horizontal="center"/>
    </xf>
    <xf numFmtId="164" fontId="12" fillId="0" borderId="15" xfId="36" applyNumberFormat="1" applyFont="1" applyBorder="1" applyAlignment="1">
      <alignment horizontal="center"/>
    </xf>
    <xf numFmtId="164" fontId="13" fillId="0" borderId="0" xfId="36" applyNumberFormat="1" applyFont="1" applyBorder="1" applyAlignment="1">
      <alignment horizontal="center"/>
    </xf>
    <xf numFmtId="14" fontId="9" fillId="0" borderId="4" xfId="69" applyNumberFormat="1" applyFont="1" applyBorder="1" applyAlignment="1">
      <alignment horizontal="center"/>
    </xf>
    <xf numFmtId="14" fontId="9" fillId="0" borderId="33" xfId="69" applyNumberFormat="1" applyFont="1" applyBorder="1" applyAlignment="1">
      <alignment horizontal="center"/>
    </xf>
    <xf numFmtId="9" fontId="9" fillId="0" borderId="16" xfId="69" quotePrefix="1" applyFont="1" applyBorder="1" applyAlignment="1">
      <alignment horizontal="center"/>
    </xf>
    <xf numFmtId="9" fontId="9" fillId="0" borderId="4" xfId="69" applyFont="1" applyBorder="1" applyAlignment="1">
      <alignment horizontal="center"/>
    </xf>
    <xf numFmtId="9" fontId="9" fillId="0" borderId="33" xfId="69" applyFont="1" applyBorder="1" applyAlignment="1">
      <alignment horizontal="center"/>
    </xf>
    <xf numFmtId="0" fontId="12" fillId="0" borderId="15" xfId="0" applyFont="1" applyBorder="1" applyAlignment="1">
      <alignment horizontal="center"/>
    </xf>
    <xf numFmtId="0" fontId="12" fillId="0" borderId="0" xfId="0" applyFont="1" applyBorder="1" applyAlignment="1">
      <alignment horizontal="center"/>
    </xf>
    <xf numFmtId="164" fontId="12" fillId="0" borderId="0" xfId="36" applyNumberFormat="1" applyFont="1" applyBorder="1" applyAlignment="1">
      <alignment horizontal="center"/>
    </xf>
    <xf numFmtId="171" fontId="9" fillId="0" borderId="0" xfId="0" applyNumberFormat="1" applyFont="1" applyBorder="1" applyAlignment="1">
      <alignment horizontal="left" vertical="center" wrapText="1"/>
    </xf>
    <xf numFmtId="9" fontId="9" fillId="0" borderId="16" xfId="69" applyFont="1" applyFill="1" applyBorder="1" applyAlignment="1">
      <alignment horizontal="center"/>
    </xf>
    <xf numFmtId="9" fontId="9" fillId="0" borderId="4" xfId="69" applyFont="1" applyFill="1" applyBorder="1" applyAlignment="1">
      <alignment horizontal="center"/>
    </xf>
    <xf numFmtId="9" fontId="9" fillId="0" borderId="33" xfId="69" applyFont="1" applyFill="1" applyBorder="1" applyAlignment="1">
      <alignment horizontal="center"/>
    </xf>
    <xf numFmtId="0" fontId="8" fillId="0" borderId="28" xfId="0" applyFont="1" applyFill="1" applyBorder="1" applyAlignment="1">
      <alignment vertical="top" wrapText="1"/>
    </xf>
  </cellXfs>
  <cellStyles count="140">
    <cellStyle name="#" xfId="97"/>
    <cellStyle name="#-" xfId="98"/>
    <cellStyle name="$" xfId="99"/>
    <cellStyle name="$-" xfId="100"/>
    <cellStyle name="%" xfId="101"/>
    <cellStyle name="%-" xfId="102"/>
    <cellStyle name="???_Budget Package(1)" xfId="103"/>
    <cellStyle name="??_Budget Package(1)" xfId="10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FE" xfId="105"/>
    <cellStyle name="Bad" xfId="25" builtinId="27" customBuiltin="1"/>
    <cellStyle name="Border Heavy" xfId="106"/>
    <cellStyle name="Border Thin" xfId="107"/>
    <cellStyle name="bullet" xfId="108"/>
    <cellStyle name="Calc Currency (0)" xfId="26"/>
    <cellStyle name="Calc Currency (2)" xfId="27"/>
    <cellStyle name="Calc Percent (0)" xfId="28"/>
    <cellStyle name="Calc Percent (1)" xfId="29"/>
    <cellStyle name="Calc Percent (2)" xfId="30"/>
    <cellStyle name="Calc Units (0)" xfId="31"/>
    <cellStyle name="Calc Units (1)" xfId="32"/>
    <cellStyle name="Calc Units (2)" xfId="33"/>
    <cellStyle name="Calculation" xfId="34" builtinId="22" customBuiltin="1"/>
    <cellStyle name="Check Cell" xfId="35" builtinId="23" customBuiltin="1"/>
    <cellStyle name="Comma" xfId="36" builtinId="3"/>
    <cellStyle name="Comma [00]" xfId="37"/>
    <cellStyle name="Currency" xfId="38" builtinId="4"/>
    <cellStyle name="Currency [00]" xfId="39"/>
    <cellStyle name="Date" xfId="109"/>
    <cellStyle name="Date Short" xfId="40"/>
    <cellStyle name="Enter Currency (0)" xfId="41"/>
    <cellStyle name="Enter Currency (2)" xfId="42"/>
    <cellStyle name="Enter Units (0)" xfId="43"/>
    <cellStyle name="Enter Units (1)" xfId="44"/>
    <cellStyle name="Enter Units (2)" xfId="45"/>
    <cellStyle name="Euro" xfId="46"/>
    <cellStyle name="Euro-" xfId="110"/>
    <cellStyle name="Euro_39 Clues Capital Packet v6" xfId="111"/>
    <cellStyle name="Explanatory Text" xfId="47" builtinId="53" customBuiltin="1"/>
    <cellStyle name="Good" xfId="48" builtinId="26" customBuiltin="1"/>
    <cellStyle name="Grey" xfId="49"/>
    <cellStyle name="Header1" xfId="50"/>
    <cellStyle name="Header2" xfId="51"/>
    <cellStyle name="Heading 1" xfId="52" builtinId="16" customBuiltin="1"/>
    <cellStyle name="Heading 2" xfId="53" builtinId="17" customBuiltin="1"/>
    <cellStyle name="Heading 3" xfId="54" builtinId="18" customBuiltin="1"/>
    <cellStyle name="Heading 4" xfId="55" builtinId="19" customBuiltin="1"/>
    <cellStyle name="Inhaltsverzeichnispunke" xfId="112"/>
    <cellStyle name="Input" xfId="56" builtinId="20" customBuiltin="1"/>
    <cellStyle name="Input [yellow]" xfId="57"/>
    <cellStyle name="Link Currency (0)" xfId="58"/>
    <cellStyle name="Link Currency (2)" xfId="59"/>
    <cellStyle name="Link Units (0)" xfId="60"/>
    <cellStyle name="Link Units (1)" xfId="61"/>
    <cellStyle name="Link Units (2)" xfId="62"/>
    <cellStyle name="Linked Cell" xfId="63" builtinId="24" customBuiltin="1"/>
    <cellStyle name="Millares_CF FY Budget and MTHLY Format" xfId="113"/>
    <cellStyle name="Milliers [0]_laroux" xfId="114"/>
    <cellStyle name="Milliers_laroux" xfId="115"/>
    <cellStyle name="Monétaire [0]_laroux" xfId="116"/>
    <cellStyle name="Monétaire_laroux" xfId="117"/>
    <cellStyle name="mult" xfId="118"/>
    <cellStyle name="Multiple" xfId="119"/>
    <cellStyle name="Neutral" xfId="64" builtinId="28" customBuiltin="1"/>
    <cellStyle name="no dec" xfId="65"/>
    <cellStyle name="norma" xfId="120"/>
    <cellStyle name="Normal" xfId="0" builtinId="0"/>
    <cellStyle name="Normal - Style1" xfId="66"/>
    <cellStyle name="Note" xfId="67" builtinId="10" customBuiltin="1"/>
    <cellStyle name="Output" xfId="68" builtinId="21" customBuiltin="1"/>
    <cellStyle name="Page Heading Large" xfId="121"/>
    <cellStyle name="Page Heading Small" xfId="122"/>
    <cellStyle name="Percent" xfId="69" builtinId="5"/>
    <cellStyle name="Percent [0]" xfId="70"/>
    <cellStyle name="Percent [00]" xfId="71"/>
    <cellStyle name="Percent [2]" xfId="72"/>
    <cellStyle name="Percent 2" xfId="96"/>
    <cellStyle name="Percent Hard" xfId="123"/>
    <cellStyle name="PrePop Currency (0)" xfId="73"/>
    <cellStyle name="PrePop Currency (2)" xfId="74"/>
    <cellStyle name="PrePop Units (0)" xfId="75"/>
    <cellStyle name="PrePop Units (1)" xfId="76"/>
    <cellStyle name="PrePop Units (2)" xfId="77"/>
    <cellStyle name="PSChar" xfId="78"/>
    <cellStyle name="PSDate" xfId="79"/>
    <cellStyle name="PSDec" xfId="80"/>
    <cellStyle name="PSHeading" xfId="81"/>
    <cellStyle name="PSInt" xfId="124"/>
    <cellStyle name="PSSpacer" xfId="125"/>
    <cellStyle name="Shaded" xfId="126"/>
    <cellStyle name="Style 1" xfId="127"/>
    <cellStyle name="Style 2" xfId="128"/>
    <cellStyle name="StyleName1" xfId="82"/>
    <cellStyle name="StyleName2" xfId="83"/>
    <cellStyle name="StyleName3" xfId="84"/>
    <cellStyle name="StyleName4" xfId="85"/>
    <cellStyle name="StyleName5" xfId="86"/>
    <cellStyle name="StyleName6" xfId="87"/>
    <cellStyle name="StyleName7" xfId="88"/>
    <cellStyle name="StyleName8" xfId="89"/>
    <cellStyle name="Table Col Head" xfId="129"/>
    <cellStyle name="Table Sub Head" xfId="130"/>
    <cellStyle name="Table Title" xfId="131"/>
    <cellStyle name="Table Units" xfId="132"/>
    <cellStyle name="Text Indent A" xfId="90"/>
    <cellStyle name="Text Indent B" xfId="91"/>
    <cellStyle name="Text Indent C" xfId="92"/>
    <cellStyle name="Title" xfId="93" builtinId="15" customBuiltin="1"/>
    <cellStyle name="Total" xfId="94" builtinId="25" customBuiltin="1"/>
    <cellStyle name="UB1" xfId="133"/>
    <cellStyle name="UB2" xfId="134"/>
    <cellStyle name="Warning Text" xfId="95" builtinId="11" customBuiltin="1"/>
    <cellStyle name="Year" xfId="135"/>
    <cellStyle name="一般_Budget Package(1)" xfId="136"/>
    <cellStyle name="千分位_Budget Package(1)" xfId="137"/>
    <cellStyle name="常规_Sheet1" xfId="138"/>
    <cellStyle name="貨幣_Budget Package(1)" xfId="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NEUMAMI\Templates\COMPANY\FINALCA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chnyshare1\finance\BUDGET\Budget%2008\Support%20Schedules\F12-Inventory%20Roll%20Forwa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CHNYSHARE1\finance\JoeM\Projects\SAH%20Project\SAH%20Financial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chnyshare1\finance\Documents%20and%20Settings\Kasiakat\Local%20Settings\Temporary%20Internet%20Files\OLKC2\Exec%20Summary05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hnyshare1\finance\My%20Documents\EPS%20Equity%20Items\Monthly%20Workups\Copy%20of%201st%20half%20%2099%20EP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chnjshr1\corpaccounting\My%20Documents\EPS%20Equity%20Items\Monthly%20Workups\Copy%20of%201st%20half%20%2099%20EP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chnyshare1\finance\Anthony\FY08%20Forecast%201\Fcst%20%231%20Consolidated%209-6-07%20cash%20flo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LEVELAND01\VOL1\Shared\GLG\XL\MODELS\TSK.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Laudiero,%20Anthony\Anthony%20Laudiero\Standard%20models\Simple%20Merger%20Model%20-%206.9.03_M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hnyshare1\finance\Documents%20and%20Settings\ennaesk\Local%20Settings\Temporary%20Internet%20Files\OLK26\december%2005%20capex%20exec%20spending%20repor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hnyshare1\finance\CorporateFinance\BUDGET\Budget%2008\Capital%20and%20Prepub\Final%20Approvals%20-%20REQ3\FY%2008%20Capital%20Budget%20Calendarization_SS_v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chnyshare1\finance\CorporateFinance\BUDGET\Budget%2008\June%202007%20PRELIM%20CapEx%20Re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chnyshare1\finance\CorporateFinance\BUDGET\Budget%2008\Capital%20and%20Prepub\Final%20Approvals%20-%20REQ3\REQ1%20CONSOLIDATED%20SUBMISSION%20-%20CAPEX%20approv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hnyshare1\finance\Documents%20and%20Settings\ennaesk\Local%20Settings\Temporary%20Internet%20Files\OLKEF\Copy%20of%20Business%20case%20template%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chnyshare1\finance\Documents%20and%20Settings\anthoryd\Local%20Settings\Temporary%20Internet%20Files\OLK20\September%20CAPEX%20Orig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H303A7\SYS\USER\GLG\XL\EDUCATIO\DATA_LE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CHNYSHARE1\finance\Kasia%20K\P&amp;L-%20Home%20Clubs%20United%20KIngdo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etivities"/>
      <sheetName val="Model"/>
      <sheetName val="Sensitivities"/>
      <sheetName val="Facilities - Secaucus"/>
      <sheetName val="Facilities - Danbury"/>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Book Clubs"/>
      <sheetName val="Book Clubs"/>
      <sheetName val="SAH"/>
      <sheetName val="Trade"/>
      <sheetName val="Klutz"/>
      <sheetName val=" Book Fairs"/>
      <sheetName val="Book People"/>
      <sheetName val="Retail Store - Soho"/>
      <sheetName val="Retail Store - Scarsdale"/>
      <sheetName val="SLP"/>
      <sheetName val="Teaching Resources"/>
      <sheetName val="TSP"/>
      <sheetName val="Interactive"/>
      <sheetName val="SEI"/>
      <sheetName val="eScholastic"/>
      <sheetName val="Trade "/>
      <sheetName val="Sensitiviti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P&amp;L SAH ONLY"/>
      <sheetName val="SEGMENT- Margin"/>
      <sheetName val="Segment P&amp;L fully loaded"/>
      <sheetName val="STATEMENT-FY"/>
      <sheetName val="SEGMENT-FY"/>
      <sheetName val="Segment P&amp;L (2)"/>
      <sheetName val="Summary P&amp;L"/>
      <sheetName val=" Book Clu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lier local_curr and prior"/>
      <sheetName val="ScDataWorksheet"/>
      <sheetName val="Titles"/>
      <sheetName val="Rate of Exchange May"/>
      <sheetName val="May Data"/>
      <sheetName val="May Foreign"/>
      <sheetName val="Foreign"/>
      <sheetName val="Exchange rate May"/>
      <sheetName val="Page 2"/>
      <sheetName val="Page 2 vs May"/>
      <sheetName val="Page 3"/>
      <sheetName val="Purch Download"/>
      <sheetName val="Returns"/>
      <sheetName val="Returns Download"/>
      <sheetName val="Accruals"/>
      <sheetName val="Revenue"/>
      <sheetName val="Sales vs Invetory"/>
      <sheetName val="Sales vs Inventory vs May "/>
      <sheetName val="Page 1"/>
      <sheetName val="Page 1 vs May"/>
      <sheetName val="Reserve analysis"/>
      <sheetName val="Reserve analysis vs May"/>
      <sheetName val="Turns"/>
      <sheetName val="Turns Download"/>
      <sheetName val="Intl column graph local"/>
      <sheetName val="Intl column graph"/>
      <sheetName val="Rate of Exchange"/>
      <sheetName val="Exchange rate"/>
      <sheetName val="Page 4"/>
      <sheetName val="Page 4 vs May"/>
      <sheetName val="Data ranges"/>
      <sheetName val="Sheet1"/>
      <sheetName val="Notes"/>
      <sheetName val="Segment P&amp;L SAH ON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DEPS"/>
      <sheetName val="QTD OPTIONS OS"/>
      <sheetName val="QTD OUT OF THE MONEY"/>
      <sheetName val="SHARES OS"/>
      <sheetName val="MTD YTD AVG MKT"/>
      <sheetName val="DAILY PRICES"/>
      <sheetName val="Grolier local_curr and prior"/>
    </sheetNames>
    <sheetDataSet>
      <sheetData sheetId="0"/>
      <sheetData sheetId="1"/>
      <sheetData sheetId="2"/>
      <sheetData sheetId="3"/>
      <sheetData sheetId="4"/>
      <sheetData sheetId="5"/>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DEPS"/>
      <sheetName val="QTD OPTIONS OS"/>
      <sheetName val="QTD OUT OF THE MONEY"/>
      <sheetName val="SHARES OS"/>
      <sheetName val="MTD YTD AVG MKT"/>
      <sheetName val="DAILY PRICES"/>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2)"/>
      <sheetName val="Consolidated"/>
      <sheetName val="Book Clubs"/>
      <sheetName val="Book Fairs"/>
      <sheetName val="Corporate Communication"/>
      <sheetName val="Executive"/>
      <sheetName val="Finance"/>
      <sheetName val="Legal"/>
      <sheetName val="Strategic Marketing"/>
      <sheetName val="Curriculum"/>
      <sheetName val="Human Resources"/>
      <sheetName val="Facilities"/>
      <sheetName val="eScholastic"/>
      <sheetName val="IT"/>
      <sheetName val="Retail"/>
      <sheetName val="Paperbacks"/>
      <sheetName val="Professional Development"/>
      <sheetName val="Classroom Magazines"/>
      <sheetName val="Lectorum"/>
      <sheetName val="MLA"/>
      <sheetName val="Trade"/>
      <sheetName val="Scholastic Library Publishing"/>
      <sheetName val="Tom Snyder"/>
      <sheetName val="Teaching Resources"/>
      <sheetName val="Klutz"/>
      <sheetName val="SAH"/>
      <sheetName val="#REF"/>
      <sheetName val="Library Publishing 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sheetData sheetId="24"/>
      <sheetData sheetId="25"/>
      <sheetData sheetId="26" refreshError="1"/>
      <sheetData sheetId="2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
      <sheetName val="Income Statement"/>
      <sheetName val="Cover"/>
    </sheetNames>
    <sheetDataSet>
      <sheetData sheetId="0">
        <row r="1">
          <cell r="A1" t="str">
            <v>Table 3</v>
          </cell>
        </row>
      </sheetData>
      <sheetData sheetId="1" refreshError="1"/>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Flip"/>
      <sheetName val="Tgt2"/>
      <sheetName val="Acq2"/>
      <sheetName val="Summary Tgt"/>
      <sheetName val="Summary Acq"/>
      <sheetName val="Instructions"/>
      <sheetName val="Fee Schedule"/>
      <sheetName val="Regional PnL"/>
      <sheetName val="Cover"/>
      <sheetName val="Quarterly "/>
      <sheetName val="MGM11"/>
      <sheetName val="MGM12"/>
      <sheetName val="Parameters"/>
      <sheetName val="CapX Det"/>
      <sheetName val="Cont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row r="1">
          <cell r="A1" t="str">
            <v>AFE #</v>
          </cell>
          <cell r="B1" t="str">
            <v>Total Committed</v>
          </cell>
        </row>
        <row r="2">
          <cell r="A2" t="str">
            <v>APAC - HO</v>
          </cell>
          <cell r="B2">
            <v>0</v>
          </cell>
        </row>
        <row r="3">
          <cell r="A3" t="str">
            <v>APAC - IDO</v>
          </cell>
          <cell r="B3">
            <v>0</v>
          </cell>
        </row>
        <row r="4">
          <cell r="A4" t="str">
            <v>APAC - IND</v>
          </cell>
          <cell r="B4">
            <v>0</v>
          </cell>
        </row>
        <row r="5">
          <cell r="A5" t="str">
            <v>APAC - MAL</v>
          </cell>
          <cell r="B5">
            <v>0</v>
          </cell>
        </row>
        <row r="6">
          <cell r="A6" t="str">
            <v>APAC - PHL</v>
          </cell>
          <cell r="B6">
            <v>0</v>
          </cell>
        </row>
        <row r="7">
          <cell r="A7" t="str">
            <v>APAC - SIN</v>
          </cell>
          <cell r="B7">
            <v>0</v>
          </cell>
        </row>
        <row r="8">
          <cell r="A8" t="str">
            <v>APAC - TAI</v>
          </cell>
          <cell r="B8">
            <v>0</v>
          </cell>
        </row>
        <row r="9">
          <cell r="A9" t="str">
            <v>APAC - THA</v>
          </cell>
          <cell r="B9">
            <v>0</v>
          </cell>
        </row>
        <row r="10">
          <cell r="A10" t="str">
            <v>AUS - 1</v>
          </cell>
          <cell r="B10">
            <v>0</v>
          </cell>
        </row>
        <row r="11">
          <cell r="A11" t="str">
            <v>AUS - 2</v>
          </cell>
          <cell r="B11">
            <v>0</v>
          </cell>
        </row>
        <row r="12">
          <cell r="A12" t="str">
            <v>AUS - 3</v>
          </cell>
          <cell r="B12">
            <v>0</v>
          </cell>
        </row>
        <row r="13">
          <cell r="A13" t="str">
            <v>AUS - 4</v>
          </cell>
          <cell r="B13">
            <v>0</v>
          </cell>
        </row>
        <row r="14">
          <cell r="A14" t="str">
            <v>BC - 1</v>
          </cell>
          <cell r="B14">
            <v>0</v>
          </cell>
        </row>
        <row r="15">
          <cell r="A15" t="str">
            <v>BC - 2</v>
          </cell>
          <cell r="B15">
            <v>223587</v>
          </cell>
        </row>
        <row r="16">
          <cell r="A16" t="str">
            <v>BC - 3</v>
          </cell>
          <cell r="B16">
            <v>32407</v>
          </cell>
        </row>
        <row r="17">
          <cell r="A17" t="str">
            <v>BC - 4</v>
          </cell>
          <cell r="B17">
            <v>2849</v>
          </cell>
        </row>
        <row r="18">
          <cell r="A18" t="str">
            <v>BC - NB</v>
          </cell>
          <cell r="B18">
            <v>0</v>
          </cell>
        </row>
        <row r="19">
          <cell r="A19" t="str">
            <v>BF - 1</v>
          </cell>
          <cell r="B19">
            <v>0</v>
          </cell>
        </row>
        <row r="20">
          <cell r="A20" t="str">
            <v>BF - 10</v>
          </cell>
          <cell r="B20">
            <v>203765</v>
          </cell>
        </row>
        <row r="21">
          <cell r="A21" t="str">
            <v>BF - 11</v>
          </cell>
          <cell r="B21">
            <v>0</v>
          </cell>
        </row>
        <row r="22">
          <cell r="A22" t="str">
            <v>BF - 12</v>
          </cell>
          <cell r="B22">
            <v>53179</v>
          </cell>
        </row>
        <row r="23">
          <cell r="A23" t="str">
            <v>BF - 13</v>
          </cell>
          <cell r="B23">
            <v>474051</v>
          </cell>
        </row>
        <row r="24">
          <cell r="A24" t="str">
            <v>BF - 14A</v>
          </cell>
          <cell r="B24">
            <v>0</v>
          </cell>
        </row>
        <row r="25">
          <cell r="A25" t="str">
            <v>BF - 14B</v>
          </cell>
          <cell r="B25">
            <v>36779</v>
          </cell>
        </row>
        <row r="26">
          <cell r="A26" t="str">
            <v>BF - 15</v>
          </cell>
          <cell r="B26">
            <v>5383816</v>
          </cell>
        </row>
        <row r="27">
          <cell r="A27" t="str">
            <v>BF - 16</v>
          </cell>
          <cell r="B27">
            <v>301143</v>
          </cell>
        </row>
        <row r="28">
          <cell r="A28" t="str">
            <v>BF - 17A</v>
          </cell>
          <cell r="B28">
            <v>0</v>
          </cell>
        </row>
        <row r="29">
          <cell r="A29" t="str">
            <v>BF - 17B</v>
          </cell>
          <cell r="B29">
            <v>0</v>
          </cell>
        </row>
        <row r="30">
          <cell r="A30" t="str">
            <v>BF - 18</v>
          </cell>
          <cell r="B30">
            <v>0</v>
          </cell>
        </row>
        <row r="31">
          <cell r="A31" t="str">
            <v>BF - 19</v>
          </cell>
          <cell r="B31">
            <v>65000</v>
          </cell>
        </row>
        <row r="32">
          <cell r="A32" t="str">
            <v>BF - 2</v>
          </cell>
          <cell r="B32">
            <v>900000</v>
          </cell>
        </row>
        <row r="33">
          <cell r="A33" t="str">
            <v>BF - 3</v>
          </cell>
          <cell r="B33">
            <v>5802615</v>
          </cell>
        </row>
        <row r="34">
          <cell r="A34" t="str">
            <v>BF - 4</v>
          </cell>
          <cell r="B34">
            <v>745479</v>
          </cell>
        </row>
        <row r="35">
          <cell r="A35" t="str">
            <v>BF - 5</v>
          </cell>
          <cell r="B35">
            <v>120876</v>
          </cell>
        </row>
        <row r="36">
          <cell r="A36" t="str">
            <v>BF - 6</v>
          </cell>
          <cell r="B36">
            <v>259046</v>
          </cell>
        </row>
        <row r="37">
          <cell r="A37" t="str">
            <v>BF - 7</v>
          </cell>
          <cell r="B37">
            <v>75762</v>
          </cell>
        </row>
        <row r="38">
          <cell r="A38" t="str">
            <v>BF - 8</v>
          </cell>
          <cell r="B38">
            <v>43800</v>
          </cell>
        </row>
        <row r="39">
          <cell r="A39" t="str">
            <v>BF - 9</v>
          </cell>
          <cell r="B39">
            <v>2118</v>
          </cell>
        </row>
        <row r="40">
          <cell r="A40" t="str">
            <v>BF - NB</v>
          </cell>
          <cell r="B40">
            <v>0</v>
          </cell>
        </row>
        <row r="41">
          <cell r="A41" t="str">
            <v>BP - 1</v>
          </cell>
          <cell r="B41">
            <v>149000</v>
          </cell>
        </row>
        <row r="42">
          <cell r="A42" t="str">
            <v>BP - 2</v>
          </cell>
          <cell r="B42">
            <v>99000</v>
          </cell>
        </row>
        <row r="43">
          <cell r="A43" t="str">
            <v>BP - 3</v>
          </cell>
          <cell r="B43">
            <v>151500</v>
          </cell>
        </row>
        <row r="44">
          <cell r="A44" t="str">
            <v>CAN - 1</v>
          </cell>
          <cell r="B44">
            <v>0</v>
          </cell>
        </row>
        <row r="45">
          <cell r="A45" t="str">
            <v>CAN - 2</v>
          </cell>
          <cell r="B45">
            <v>0</v>
          </cell>
        </row>
        <row r="46">
          <cell r="A46" t="str">
            <v>CAN - 3</v>
          </cell>
          <cell r="B46">
            <v>0</v>
          </cell>
        </row>
        <row r="47">
          <cell r="A47" t="str">
            <v>CAN - 4</v>
          </cell>
          <cell r="B47">
            <v>0</v>
          </cell>
        </row>
        <row r="48">
          <cell r="A48" t="str">
            <v>CAN - 5</v>
          </cell>
          <cell r="B48">
            <v>0</v>
          </cell>
        </row>
        <row r="49">
          <cell r="A49" t="str">
            <v>CM - 1</v>
          </cell>
          <cell r="B49">
            <v>22243</v>
          </cell>
        </row>
        <row r="50">
          <cell r="A50" t="str">
            <v>CM - 2</v>
          </cell>
          <cell r="B50">
            <v>521000</v>
          </cell>
        </row>
        <row r="51">
          <cell r="A51" t="str">
            <v>CM - 3</v>
          </cell>
          <cell r="B51">
            <v>0</v>
          </cell>
        </row>
        <row r="52">
          <cell r="A52" t="str">
            <v>CM - 4</v>
          </cell>
          <cell r="B52">
            <v>4000</v>
          </cell>
        </row>
        <row r="53">
          <cell r="A53" t="str">
            <v>CM - 5</v>
          </cell>
          <cell r="B53">
            <v>35054</v>
          </cell>
        </row>
        <row r="54">
          <cell r="A54" t="str">
            <v>CM - 6</v>
          </cell>
          <cell r="B54">
            <v>0</v>
          </cell>
        </row>
        <row r="55">
          <cell r="A55" t="str">
            <v>CM - 7</v>
          </cell>
          <cell r="B55">
            <v>0</v>
          </cell>
        </row>
        <row r="56">
          <cell r="A56" t="str">
            <v>CM - 8</v>
          </cell>
          <cell r="B56">
            <v>46364</v>
          </cell>
        </row>
        <row r="57">
          <cell r="A57" t="str">
            <v>CM - 9</v>
          </cell>
          <cell r="B57">
            <v>57336</v>
          </cell>
        </row>
        <row r="58">
          <cell r="A58" t="str">
            <v>COM - 1</v>
          </cell>
          <cell r="B58">
            <v>96651</v>
          </cell>
        </row>
        <row r="59">
          <cell r="A59" t="str">
            <v>COM - 2</v>
          </cell>
          <cell r="B59">
            <v>0</v>
          </cell>
        </row>
        <row r="60">
          <cell r="A60" t="str">
            <v>COM - NB</v>
          </cell>
          <cell r="B60">
            <v>0</v>
          </cell>
        </row>
        <row r="61">
          <cell r="A61" t="str">
            <v>CP - 1</v>
          </cell>
          <cell r="B61">
            <v>27178</v>
          </cell>
        </row>
        <row r="62">
          <cell r="A62" t="str">
            <v>CP - 2</v>
          </cell>
          <cell r="B62">
            <v>43805</v>
          </cell>
        </row>
        <row r="63">
          <cell r="A63" t="str">
            <v>CP - 3</v>
          </cell>
          <cell r="B63">
            <v>102007</v>
          </cell>
        </row>
        <row r="64">
          <cell r="A64" t="str">
            <v>CP - 4</v>
          </cell>
          <cell r="B64">
            <v>67176</v>
          </cell>
        </row>
        <row r="65">
          <cell r="A65" t="str">
            <v>CP - 5</v>
          </cell>
          <cell r="B65">
            <v>0</v>
          </cell>
        </row>
        <row r="66">
          <cell r="A66" t="str">
            <v>CP - 6</v>
          </cell>
          <cell r="B66">
            <v>900000</v>
          </cell>
        </row>
        <row r="67">
          <cell r="A67" t="str">
            <v>CP - 7</v>
          </cell>
          <cell r="B67">
            <v>85318</v>
          </cell>
        </row>
        <row r="68">
          <cell r="A68" t="str">
            <v>CP - NB</v>
          </cell>
          <cell r="B68">
            <v>0</v>
          </cell>
        </row>
        <row r="69">
          <cell r="A69" t="str">
            <v>CSMAG - 1</v>
          </cell>
          <cell r="B69">
            <v>97499</v>
          </cell>
        </row>
        <row r="70">
          <cell r="A70" t="str">
            <v>CSMAG - 2</v>
          </cell>
          <cell r="B70">
            <v>364316</v>
          </cell>
        </row>
        <row r="71">
          <cell r="A71" t="str">
            <v>CSMAG - 3</v>
          </cell>
          <cell r="B71">
            <v>68737</v>
          </cell>
        </row>
        <row r="72">
          <cell r="A72" t="str">
            <v>CSMAG - 4</v>
          </cell>
          <cell r="B72">
            <v>14962</v>
          </cell>
        </row>
        <row r="73">
          <cell r="A73" t="str">
            <v>CSMAG - NB</v>
          </cell>
          <cell r="B73">
            <v>211288</v>
          </cell>
        </row>
        <row r="74">
          <cell r="A74" t="str">
            <v>E - 10</v>
          </cell>
          <cell r="B74">
            <v>0</v>
          </cell>
        </row>
        <row r="75">
          <cell r="A75" t="str">
            <v>E - 11</v>
          </cell>
          <cell r="B75">
            <v>408316</v>
          </cell>
        </row>
        <row r="76">
          <cell r="A76" t="str">
            <v>E - 12</v>
          </cell>
          <cell r="B76">
            <v>29165</v>
          </cell>
        </row>
        <row r="77">
          <cell r="A77" t="str">
            <v>E - 13</v>
          </cell>
          <cell r="B77">
            <v>0</v>
          </cell>
        </row>
        <row r="78">
          <cell r="A78" t="str">
            <v>E - 14</v>
          </cell>
          <cell r="B78">
            <v>0</v>
          </cell>
        </row>
        <row r="79">
          <cell r="A79" t="str">
            <v>E - 15</v>
          </cell>
          <cell r="B79">
            <v>161100</v>
          </cell>
        </row>
        <row r="80">
          <cell r="A80" t="str">
            <v>E - 17</v>
          </cell>
          <cell r="B80">
            <v>0</v>
          </cell>
        </row>
        <row r="81">
          <cell r="A81" t="str">
            <v>E - 18</v>
          </cell>
          <cell r="B81">
            <v>0</v>
          </cell>
        </row>
        <row r="82">
          <cell r="A82" t="str">
            <v>E - 19</v>
          </cell>
          <cell r="B82">
            <v>0</v>
          </cell>
        </row>
        <row r="83">
          <cell r="A83" t="str">
            <v>E - 2</v>
          </cell>
          <cell r="B83">
            <v>0</v>
          </cell>
        </row>
        <row r="84">
          <cell r="A84" t="str">
            <v>E - 20</v>
          </cell>
          <cell r="B84">
            <v>0</v>
          </cell>
        </row>
        <row r="85">
          <cell r="A85" t="str">
            <v>E - 21</v>
          </cell>
          <cell r="B85">
            <v>53438</v>
          </cell>
        </row>
        <row r="86">
          <cell r="A86" t="str">
            <v>E - 22</v>
          </cell>
          <cell r="B86">
            <v>0</v>
          </cell>
        </row>
        <row r="87">
          <cell r="A87" t="str">
            <v>E - 23</v>
          </cell>
          <cell r="B87">
            <v>300000</v>
          </cell>
        </row>
        <row r="88">
          <cell r="A88" t="str">
            <v>E - 24</v>
          </cell>
          <cell r="B88">
            <v>250000</v>
          </cell>
        </row>
        <row r="89">
          <cell r="A89" t="str">
            <v>E - 25</v>
          </cell>
          <cell r="B89">
            <v>0</v>
          </cell>
        </row>
        <row r="90">
          <cell r="A90" t="str">
            <v>E - 26</v>
          </cell>
          <cell r="B90">
            <v>366744</v>
          </cell>
        </row>
        <row r="91">
          <cell r="A91" t="str">
            <v>E - 27</v>
          </cell>
          <cell r="B91">
            <v>65000</v>
          </cell>
        </row>
        <row r="92">
          <cell r="A92" t="str">
            <v>E - 28</v>
          </cell>
          <cell r="B92">
            <v>31559</v>
          </cell>
        </row>
        <row r="93">
          <cell r="A93" t="str">
            <v>E - 29</v>
          </cell>
          <cell r="B93">
            <v>411057</v>
          </cell>
        </row>
        <row r="94">
          <cell r="A94" t="str">
            <v>E - 3</v>
          </cell>
          <cell r="B94">
            <v>80000</v>
          </cell>
        </row>
        <row r="95">
          <cell r="A95" t="str">
            <v>E - 30</v>
          </cell>
          <cell r="B95">
            <v>1264774</v>
          </cell>
        </row>
        <row r="96">
          <cell r="A96" t="str">
            <v>E - 31</v>
          </cell>
          <cell r="B96">
            <v>18600</v>
          </cell>
        </row>
        <row r="97">
          <cell r="A97" t="str">
            <v>E - 32</v>
          </cell>
          <cell r="B97">
            <v>0</v>
          </cell>
        </row>
        <row r="98">
          <cell r="A98" t="str">
            <v>E - 4</v>
          </cell>
          <cell r="B98">
            <v>13750</v>
          </cell>
        </row>
        <row r="99">
          <cell r="A99" t="str">
            <v>E - 5</v>
          </cell>
          <cell r="B99">
            <v>112700</v>
          </cell>
        </row>
        <row r="100">
          <cell r="A100" t="str">
            <v>E - 7</v>
          </cell>
          <cell r="B100">
            <v>150000</v>
          </cell>
        </row>
        <row r="101">
          <cell r="A101" t="str">
            <v>E - 9</v>
          </cell>
          <cell r="B101">
            <v>0</v>
          </cell>
        </row>
        <row r="102">
          <cell r="A102" t="str">
            <v>E - NB</v>
          </cell>
          <cell r="B102">
            <v>0</v>
          </cell>
        </row>
        <row r="103">
          <cell r="A103" t="str">
            <v>EXP - 1</v>
          </cell>
          <cell r="B103">
            <v>80183</v>
          </cell>
        </row>
        <row r="104">
          <cell r="A104" t="str">
            <v>FAC - 1</v>
          </cell>
          <cell r="B104">
            <v>23880</v>
          </cell>
        </row>
        <row r="105">
          <cell r="A105" t="str">
            <v>FAC - 10</v>
          </cell>
          <cell r="B105">
            <v>287603</v>
          </cell>
        </row>
        <row r="106">
          <cell r="A106" t="str">
            <v>FAC - 11</v>
          </cell>
          <cell r="B106">
            <v>848347</v>
          </cell>
        </row>
        <row r="107">
          <cell r="A107" t="str">
            <v>FAC - 2</v>
          </cell>
          <cell r="B107">
            <v>43000</v>
          </cell>
        </row>
        <row r="108">
          <cell r="A108" t="str">
            <v>FAC - 3</v>
          </cell>
          <cell r="B108">
            <v>15669</v>
          </cell>
        </row>
        <row r="109">
          <cell r="A109" t="str">
            <v>FAC - 4</v>
          </cell>
          <cell r="B109">
            <v>148877</v>
          </cell>
        </row>
        <row r="110">
          <cell r="A110" t="str">
            <v>FAC - 5</v>
          </cell>
          <cell r="B110">
            <v>0</v>
          </cell>
        </row>
        <row r="111">
          <cell r="A111" t="str">
            <v>FAC - 6</v>
          </cell>
          <cell r="B111">
            <v>50000</v>
          </cell>
        </row>
        <row r="112">
          <cell r="A112" t="str">
            <v>FAC - 7</v>
          </cell>
          <cell r="B112">
            <v>33460</v>
          </cell>
        </row>
        <row r="113">
          <cell r="A113" t="str">
            <v>FAC - 8</v>
          </cell>
          <cell r="B113">
            <v>0</v>
          </cell>
        </row>
        <row r="114">
          <cell r="A114" t="str">
            <v>FAC - 9</v>
          </cell>
          <cell r="B114">
            <v>0</v>
          </cell>
        </row>
        <row r="115">
          <cell r="A115" t="str">
            <v>FAC - NB</v>
          </cell>
          <cell r="B115">
            <v>0</v>
          </cell>
        </row>
        <row r="116">
          <cell r="A116" t="str">
            <v>FIN - 1</v>
          </cell>
          <cell r="B116">
            <v>0</v>
          </cell>
        </row>
        <row r="117">
          <cell r="A117" t="str">
            <v>FIN - 10</v>
          </cell>
          <cell r="B117">
            <v>200000</v>
          </cell>
        </row>
        <row r="118">
          <cell r="A118" t="str">
            <v>FIN - 11</v>
          </cell>
          <cell r="B118">
            <v>0</v>
          </cell>
        </row>
        <row r="119">
          <cell r="A119" t="str">
            <v>FIN - 2</v>
          </cell>
          <cell r="B119">
            <v>101925</v>
          </cell>
        </row>
        <row r="120">
          <cell r="A120" t="str">
            <v>FIN - 3</v>
          </cell>
          <cell r="B120">
            <v>468787</v>
          </cell>
        </row>
        <row r="121">
          <cell r="A121" t="str">
            <v>FIN - 4</v>
          </cell>
          <cell r="B121">
            <v>275000</v>
          </cell>
        </row>
        <row r="122">
          <cell r="A122" t="str">
            <v>FIN - 5</v>
          </cell>
          <cell r="B122">
            <v>0</v>
          </cell>
        </row>
        <row r="123">
          <cell r="A123" t="str">
            <v>FIN - 6</v>
          </cell>
          <cell r="B123">
            <v>0</v>
          </cell>
        </row>
        <row r="124">
          <cell r="A124" t="str">
            <v>FIN - 7</v>
          </cell>
          <cell r="B124">
            <v>0</v>
          </cell>
        </row>
        <row r="125">
          <cell r="A125" t="str">
            <v>FIN - 8</v>
          </cell>
          <cell r="B125">
            <v>0</v>
          </cell>
        </row>
        <row r="126">
          <cell r="A126" t="str">
            <v>FIN - 9</v>
          </cell>
          <cell r="B126">
            <v>0</v>
          </cell>
        </row>
        <row r="127">
          <cell r="A127" t="str">
            <v>FIN - NB</v>
          </cell>
          <cell r="B127">
            <v>0</v>
          </cell>
        </row>
        <row r="128">
          <cell r="A128" t="str">
            <v>HRIS - 1</v>
          </cell>
          <cell r="B128">
            <v>0</v>
          </cell>
        </row>
        <row r="129">
          <cell r="A129" t="str">
            <v>HRIS - 2</v>
          </cell>
          <cell r="B129">
            <v>0</v>
          </cell>
        </row>
        <row r="130">
          <cell r="A130" t="str">
            <v>HRIS - 3</v>
          </cell>
          <cell r="B130">
            <v>285000</v>
          </cell>
        </row>
        <row r="131">
          <cell r="A131" t="str">
            <v>HRIS - 4</v>
          </cell>
          <cell r="B131">
            <v>0</v>
          </cell>
        </row>
        <row r="132">
          <cell r="A132" t="str">
            <v>HRIS - 5</v>
          </cell>
          <cell r="B132">
            <v>0</v>
          </cell>
        </row>
        <row r="133">
          <cell r="A133" t="str">
            <v>HRIS - 6</v>
          </cell>
          <cell r="B133">
            <v>0</v>
          </cell>
        </row>
        <row r="134">
          <cell r="A134" t="str">
            <v>HRIS - 7</v>
          </cell>
          <cell r="B134">
            <v>0</v>
          </cell>
        </row>
        <row r="135">
          <cell r="A135" t="str">
            <v>HRIS - 8</v>
          </cell>
          <cell r="B135">
            <v>0</v>
          </cell>
        </row>
        <row r="136">
          <cell r="A136" t="str">
            <v>HRIS - 9</v>
          </cell>
          <cell r="B136">
            <v>0</v>
          </cell>
        </row>
        <row r="137">
          <cell r="A137" t="str">
            <v>HRIS - NB</v>
          </cell>
          <cell r="B137">
            <v>0</v>
          </cell>
        </row>
        <row r="138">
          <cell r="A138" t="str">
            <v>INTL - AE</v>
          </cell>
          <cell r="B138">
            <v>0</v>
          </cell>
        </row>
        <row r="139">
          <cell r="A139" t="str">
            <v>INTL - ARG</v>
          </cell>
          <cell r="B139">
            <v>0</v>
          </cell>
        </row>
        <row r="140">
          <cell r="A140" t="str">
            <v>INTL - CAR</v>
          </cell>
          <cell r="B140">
            <v>0</v>
          </cell>
        </row>
        <row r="141">
          <cell r="A141" t="str">
            <v>INTL - CHI</v>
          </cell>
          <cell r="B141">
            <v>0</v>
          </cell>
        </row>
        <row r="142">
          <cell r="A142" t="str">
            <v>INTL - IND</v>
          </cell>
          <cell r="B142">
            <v>0</v>
          </cell>
        </row>
        <row r="143">
          <cell r="A143" t="str">
            <v>INTL - LEL</v>
          </cell>
          <cell r="B143">
            <v>45695</v>
          </cell>
        </row>
        <row r="144">
          <cell r="A144" t="str">
            <v>INTL - MEX</v>
          </cell>
          <cell r="B144">
            <v>0</v>
          </cell>
        </row>
        <row r="145">
          <cell r="A145" t="str">
            <v>IT - 1</v>
          </cell>
          <cell r="B145">
            <v>0</v>
          </cell>
        </row>
        <row r="146">
          <cell r="A146" t="str">
            <v>IT - 13</v>
          </cell>
          <cell r="B146">
            <v>0</v>
          </cell>
        </row>
        <row r="147">
          <cell r="A147" t="str">
            <v>IT - 2</v>
          </cell>
          <cell r="B147">
            <v>0</v>
          </cell>
        </row>
        <row r="148">
          <cell r="A148" t="str">
            <v>IT - 3</v>
          </cell>
          <cell r="B148">
            <v>0</v>
          </cell>
        </row>
        <row r="149">
          <cell r="A149" t="str">
            <v>IT - 4</v>
          </cell>
          <cell r="B149">
            <v>0</v>
          </cell>
        </row>
        <row r="150">
          <cell r="A150" t="str">
            <v>IT - 8</v>
          </cell>
          <cell r="B150">
            <v>0</v>
          </cell>
        </row>
        <row r="151">
          <cell r="A151" t="str">
            <v>IT - AS1</v>
          </cell>
          <cell r="B151">
            <v>635000</v>
          </cell>
        </row>
        <row r="152">
          <cell r="A152" t="str">
            <v>IT - AS2</v>
          </cell>
          <cell r="B152">
            <v>0</v>
          </cell>
        </row>
        <row r="153">
          <cell r="A153" t="str">
            <v>IT - AS3</v>
          </cell>
          <cell r="B153">
            <v>11220</v>
          </cell>
        </row>
        <row r="154">
          <cell r="A154" t="str">
            <v>IT - AS4</v>
          </cell>
          <cell r="B154">
            <v>0</v>
          </cell>
        </row>
        <row r="155">
          <cell r="A155" t="str">
            <v>IT - AS5</v>
          </cell>
          <cell r="B155">
            <v>65000</v>
          </cell>
        </row>
        <row r="156">
          <cell r="A156" t="str">
            <v>IT - AS6</v>
          </cell>
          <cell r="B156">
            <v>44805</v>
          </cell>
        </row>
        <row r="157">
          <cell r="A157" t="str">
            <v>IT - ENT</v>
          </cell>
          <cell r="B157">
            <v>20000</v>
          </cell>
        </row>
        <row r="158">
          <cell r="A158" t="str">
            <v>IT - N1</v>
          </cell>
          <cell r="B158">
            <v>93000</v>
          </cell>
        </row>
        <row r="159">
          <cell r="A159" t="str">
            <v>IT - N2</v>
          </cell>
          <cell r="B159">
            <v>0</v>
          </cell>
        </row>
        <row r="160">
          <cell r="A160" t="str">
            <v>IT - N3</v>
          </cell>
          <cell r="B160">
            <v>0</v>
          </cell>
        </row>
        <row r="161">
          <cell r="A161" t="str">
            <v>IT - N4</v>
          </cell>
          <cell r="B161">
            <v>0</v>
          </cell>
        </row>
        <row r="162">
          <cell r="A162" t="str">
            <v>IT - N5</v>
          </cell>
          <cell r="B162">
            <v>80000</v>
          </cell>
        </row>
        <row r="163">
          <cell r="A163" t="str">
            <v>IT - N6</v>
          </cell>
          <cell r="B163">
            <v>114680</v>
          </cell>
        </row>
        <row r="164">
          <cell r="A164" t="str">
            <v>IT - N7</v>
          </cell>
          <cell r="B164">
            <v>0</v>
          </cell>
        </row>
        <row r="165">
          <cell r="A165" t="str">
            <v>IT - N8</v>
          </cell>
          <cell r="B165">
            <v>0</v>
          </cell>
        </row>
        <row r="166">
          <cell r="A166" t="str">
            <v>IT - N9</v>
          </cell>
          <cell r="B166">
            <v>0</v>
          </cell>
        </row>
        <row r="167">
          <cell r="A167" t="str">
            <v>IT - OTC1</v>
          </cell>
          <cell r="B167">
            <v>0</v>
          </cell>
        </row>
        <row r="168">
          <cell r="A168" t="str">
            <v>IT - OTC2</v>
          </cell>
          <cell r="B168">
            <v>0</v>
          </cell>
        </row>
        <row r="169">
          <cell r="A169" t="str">
            <v>IT - OTC3</v>
          </cell>
          <cell r="B169">
            <v>1664422</v>
          </cell>
        </row>
        <row r="170">
          <cell r="A170" t="str">
            <v>IT - OTC4</v>
          </cell>
          <cell r="B170">
            <v>0</v>
          </cell>
        </row>
        <row r="171">
          <cell r="A171" t="str">
            <v>IT - OTC5</v>
          </cell>
          <cell r="B171">
            <v>0</v>
          </cell>
        </row>
        <row r="172">
          <cell r="A172" t="str">
            <v>IT - OTC6</v>
          </cell>
          <cell r="B172">
            <v>478000</v>
          </cell>
        </row>
        <row r="173">
          <cell r="A173" t="str">
            <v>IT - OTC7</v>
          </cell>
          <cell r="B173">
            <v>0</v>
          </cell>
        </row>
        <row r="174">
          <cell r="A174" t="str">
            <v>IT - OTC8</v>
          </cell>
          <cell r="B174">
            <v>3194852</v>
          </cell>
        </row>
        <row r="175">
          <cell r="A175" t="str">
            <v>IT - OTH1</v>
          </cell>
          <cell r="B175">
            <v>550000</v>
          </cell>
        </row>
        <row r="176">
          <cell r="A176" t="str">
            <v>IT - OTH10</v>
          </cell>
          <cell r="B176">
            <v>35700</v>
          </cell>
        </row>
        <row r="177">
          <cell r="A177" t="str">
            <v>IT - OTH11</v>
          </cell>
          <cell r="B177">
            <v>0</v>
          </cell>
        </row>
        <row r="178">
          <cell r="A178" t="str">
            <v>IT - OTH2</v>
          </cell>
          <cell r="B178">
            <v>383000</v>
          </cell>
        </row>
        <row r="179">
          <cell r="A179" t="str">
            <v>IT - OTH3</v>
          </cell>
          <cell r="B179">
            <v>0</v>
          </cell>
        </row>
        <row r="180">
          <cell r="A180" t="str">
            <v>IT - OTH4</v>
          </cell>
          <cell r="B180">
            <v>0</v>
          </cell>
        </row>
        <row r="181">
          <cell r="A181" t="str">
            <v>IT - OTH5</v>
          </cell>
          <cell r="B181">
            <v>0</v>
          </cell>
        </row>
        <row r="182">
          <cell r="A182" t="str">
            <v>IT - OTH6</v>
          </cell>
          <cell r="B182">
            <v>1093000</v>
          </cell>
        </row>
        <row r="183">
          <cell r="A183" t="str">
            <v>IT - OTH7</v>
          </cell>
          <cell r="B183">
            <v>0</v>
          </cell>
        </row>
        <row r="184">
          <cell r="A184" t="str">
            <v>IT - OTH8</v>
          </cell>
          <cell r="B184">
            <v>0</v>
          </cell>
        </row>
        <row r="185">
          <cell r="A185" t="str">
            <v>IT - OTH9</v>
          </cell>
          <cell r="B185">
            <v>1958317</v>
          </cell>
        </row>
        <row r="186">
          <cell r="A186" t="str">
            <v>IT - P1</v>
          </cell>
          <cell r="B186">
            <v>7987</v>
          </cell>
        </row>
        <row r="187">
          <cell r="A187" t="str">
            <v>IT - P2</v>
          </cell>
          <cell r="B187">
            <v>13530</v>
          </cell>
        </row>
        <row r="188">
          <cell r="A188" t="str">
            <v>IT - P3</v>
          </cell>
          <cell r="B188">
            <v>15000</v>
          </cell>
        </row>
        <row r="189">
          <cell r="A189" t="str">
            <v>IT - P4</v>
          </cell>
          <cell r="B189">
            <v>0</v>
          </cell>
        </row>
        <row r="190">
          <cell r="A190" t="str">
            <v>IT - SC1</v>
          </cell>
          <cell r="B190">
            <v>3800000</v>
          </cell>
        </row>
        <row r="191">
          <cell r="A191" t="str">
            <v>IT - SC2</v>
          </cell>
          <cell r="B191">
            <v>0</v>
          </cell>
        </row>
        <row r="192">
          <cell r="A192" t="str">
            <v>IT-CHARMS</v>
          </cell>
          <cell r="B192">
            <v>0</v>
          </cell>
        </row>
        <row r="193">
          <cell r="A193" t="str">
            <v>IT-NB</v>
          </cell>
          <cell r="B193">
            <v>46248</v>
          </cell>
        </row>
        <row r="194">
          <cell r="A194" t="str">
            <v>IT-PY</v>
          </cell>
          <cell r="B194">
            <v>412467</v>
          </cell>
        </row>
        <row r="195">
          <cell r="A195" t="str">
            <v xml:space="preserve">JC-BC-04-1 </v>
          </cell>
          <cell r="B195">
            <v>58816</v>
          </cell>
        </row>
        <row r="196">
          <cell r="A196" t="str">
            <v>JC-BC-04-4</v>
          </cell>
          <cell r="B196">
            <v>0</v>
          </cell>
        </row>
        <row r="197">
          <cell r="A197" t="str">
            <v xml:space="preserve">JC-BC-05-1 </v>
          </cell>
          <cell r="B197">
            <v>0</v>
          </cell>
        </row>
        <row r="198">
          <cell r="A198" t="str">
            <v>JC-BC-05-2</v>
          </cell>
          <cell r="B198">
            <v>150000</v>
          </cell>
        </row>
        <row r="199">
          <cell r="A199" t="str">
            <v>JC-BC-05-3</v>
          </cell>
          <cell r="B199">
            <v>60000</v>
          </cell>
        </row>
        <row r="200">
          <cell r="A200" t="str">
            <v xml:space="preserve">JC-BC-05-4 </v>
          </cell>
          <cell r="B200">
            <v>17000</v>
          </cell>
        </row>
        <row r="201">
          <cell r="A201" t="str">
            <v>JC-BC-05-5</v>
          </cell>
          <cell r="B201">
            <v>5168</v>
          </cell>
        </row>
        <row r="202">
          <cell r="A202" t="str">
            <v>JC-BC-05-6</v>
          </cell>
          <cell r="B202">
            <v>0</v>
          </cell>
        </row>
        <row r="203">
          <cell r="A203" t="str">
            <v>JC-BC-05-7</v>
          </cell>
          <cell r="B203">
            <v>79200</v>
          </cell>
        </row>
        <row r="204">
          <cell r="A204" t="str">
            <v xml:space="preserve">JC-CS-05-1 </v>
          </cell>
          <cell r="B204">
            <v>22000</v>
          </cell>
        </row>
        <row r="205">
          <cell r="A205" t="str">
            <v>JC-CS-05-2</v>
          </cell>
          <cell r="B205">
            <v>13665</v>
          </cell>
        </row>
        <row r="206">
          <cell r="A206" t="str">
            <v xml:space="preserve">JC-ES-05-1 </v>
          </cell>
          <cell r="B206">
            <v>11000</v>
          </cell>
        </row>
        <row r="207">
          <cell r="A207" t="str">
            <v>JC-FA-05-1</v>
          </cell>
          <cell r="B207">
            <v>300000</v>
          </cell>
        </row>
        <row r="208">
          <cell r="A208" t="str">
            <v>JC-FA-05-2</v>
          </cell>
          <cell r="B208">
            <v>16321</v>
          </cell>
        </row>
        <row r="209">
          <cell r="A209" t="str">
            <v>JC-FA-05-3</v>
          </cell>
          <cell r="B209">
            <v>87950</v>
          </cell>
        </row>
        <row r="210">
          <cell r="A210" t="str">
            <v>JC-FC-05-1</v>
          </cell>
          <cell r="B210">
            <v>0</v>
          </cell>
        </row>
        <row r="211">
          <cell r="A211" t="str">
            <v>JC-NB</v>
          </cell>
          <cell r="B211">
            <v>23000</v>
          </cell>
        </row>
        <row r="212">
          <cell r="A212" t="str">
            <v xml:space="preserve">JC-PK-05-1 </v>
          </cell>
          <cell r="B212">
            <v>450000</v>
          </cell>
        </row>
        <row r="213">
          <cell r="A213" t="str">
            <v>JC-PK-05-2</v>
          </cell>
          <cell r="B213">
            <v>4144</v>
          </cell>
        </row>
        <row r="214">
          <cell r="A214" t="str">
            <v>JC-PK-05-3</v>
          </cell>
          <cell r="B214">
            <v>117115</v>
          </cell>
        </row>
        <row r="215">
          <cell r="A215" t="str">
            <v xml:space="preserve">JC-PK-05-4 </v>
          </cell>
          <cell r="B215">
            <v>0</v>
          </cell>
        </row>
        <row r="216">
          <cell r="A216" t="str">
            <v>JC-PK-05-5</v>
          </cell>
          <cell r="B216">
            <v>0</v>
          </cell>
        </row>
        <row r="217">
          <cell r="A217" t="str">
            <v xml:space="preserve">JC-PO-05-1 </v>
          </cell>
          <cell r="B217">
            <v>170000</v>
          </cell>
        </row>
        <row r="218">
          <cell r="A218" t="str">
            <v>JC-PO-05-2</v>
          </cell>
          <cell r="B218">
            <v>0</v>
          </cell>
        </row>
        <row r="219">
          <cell r="A219" t="str">
            <v xml:space="preserve">JC-PO-05-3 </v>
          </cell>
          <cell r="B219">
            <v>0</v>
          </cell>
        </row>
        <row r="220">
          <cell r="A220" t="str">
            <v xml:space="preserve">JC-QA-05-1 </v>
          </cell>
          <cell r="B220">
            <v>100000</v>
          </cell>
        </row>
        <row r="221">
          <cell r="A221" t="str">
            <v xml:space="preserve">JC-RT-05-1 </v>
          </cell>
          <cell r="B221">
            <v>20000</v>
          </cell>
        </row>
        <row r="222">
          <cell r="A222" t="str">
            <v>JC-RT-05-2</v>
          </cell>
          <cell r="B222">
            <v>0</v>
          </cell>
        </row>
        <row r="223">
          <cell r="A223" t="str">
            <v>JC-WH-05-1</v>
          </cell>
          <cell r="B223">
            <v>0</v>
          </cell>
        </row>
        <row r="224">
          <cell r="A224" t="str">
            <v>JC-WH-05-2</v>
          </cell>
          <cell r="B224">
            <v>54000</v>
          </cell>
        </row>
        <row r="225">
          <cell r="A225" t="str">
            <v xml:space="preserve">JC-WH-05-3 </v>
          </cell>
          <cell r="B225">
            <v>0</v>
          </cell>
        </row>
        <row r="226">
          <cell r="A226" t="str">
            <v>JC-WH-05-4</v>
          </cell>
          <cell r="B226">
            <v>33100</v>
          </cell>
        </row>
        <row r="227">
          <cell r="A227" t="str">
            <v xml:space="preserve">JC-WM-05-1 </v>
          </cell>
          <cell r="B227">
            <v>6000</v>
          </cell>
        </row>
        <row r="228">
          <cell r="A228" t="str">
            <v>JC-WM-05-2</v>
          </cell>
          <cell r="B228">
            <v>0</v>
          </cell>
        </row>
        <row r="229">
          <cell r="A229" t="str">
            <v xml:space="preserve">JC-WM-05-3 </v>
          </cell>
          <cell r="B229">
            <v>31200</v>
          </cell>
        </row>
        <row r="230">
          <cell r="A230" t="str">
            <v xml:space="preserve">JC-WM-05-5 </v>
          </cell>
          <cell r="B230">
            <v>100000</v>
          </cell>
        </row>
        <row r="231">
          <cell r="A231" t="str">
            <v>K - 1</v>
          </cell>
          <cell r="B231">
            <v>4334675</v>
          </cell>
        </row>
        <row r="232">
          <cell r="A232" t="str">
            <v>K - 2</v>
          </cell>
          <cell r="B232">
            <v>38793</v>
          </cell>
        </row>
        <row r="233">
          <cell r="A233" t="str">
            <v>K - 3</v>
          </cell>
          <cell r="B233">
            <v>0</v>
          </cell>
        </row>
        <row r="234">
          <cell r="A234" t="str">
            <v>K - 4</v>
          </cell>
          <cell r="B234">
            <v>0</v>
          </cell>
        </row>
        <row r="235">
          <cell r="A235" t="str">
            <v>K - 5</v>
          </cell>
          <cell r="B235">
            <v>0</v>
          </cell>
        </row>
        <row r="236">
          <cell r="A236" t="str">
            <v>K - NB</v>
          </cell>
          <cell r="B236">
            <v>55940</v>
          </cell>
        </row>
        <row r="237">
          <cell r="A237" t="str">
            <v>LIB - 1</v>
          </cell>
          <cell r="B237">
            <v>4214</v>
          </cell>
        </row>
        <row r="238">
          <cell r="A238" t="str">
            <v>LIB - 2</v>
          </cell>
          <cell r="B238">
            <v>64025</v>
          </cell>
        </row>
        <row r="239">
          <cell r="A239" t="str">
            <v>LIB - 3</v>
          </cell>
          <cell r="B239">
            <v>64800</v>
          </cell>
        </row>
        <row r="240">
          <cell r="A240" t="str">
            <v>LIB - 4</v>
          </cell>
          <cell r="B240">
            <v>165000</v>
          </cell>
        </row>
        <row r="241">
          <cell r="A241" t="str">
            <v>LIB - 5</v>
          </cell>
          <cell r="B241">
            <v>12000</v>
          </cell>
        </row>
        <row r="242">
          <cell r="A242" t="str">
            <v>LIB - 6</v>
          </cell>
          <cell r="B242">
            <v>13527</v>
          </cell>
        </row>
        <row r="243">
          <cell r="A243" t="str">
            <v>LIB - 7</v>
          </cell>
          <cell r="B243">
            <v>16850</v>
          </cell>
        </row>
        <row r="244">
          <cell r="A244" t="str">
            <v>LIB - NB</v>
          </cell>
          <cell r="B244">
            <v>0</v>
          </cell>
        </row>
        <row r="245">
          <cell r="A245" t="str">
            <v xml:space="preserve">MAU-LS-05-1 </v>
          </cell>
          <cell r="B245">
            <v>0</v>
          </cell>
        </row>
        <row r="246">
          <cell r="A246" t="str">
            <v xml:space="preserve">MAU-MT-05-1 </v>
          </cell>
          <cell r="B246">
            <v>19500</v>
          </cell>
        </row>
        <row r="247">
          <cell r="A247" t="str">
            <v>MAU-NB</v>
          </cell>
          <cell r="B247">
            <v>86066</v>
          </cell>
        </row>
        <row r="248">
          <cell r="A248" t="str">
            <v xml:space="preserve">MAU-PK-05-1 </v>
          </cell>
          <cell r="B248">
            <v>8000</v>
          </cell>
        </row>
        <row r="249">
          <cell r="A249" t="str">
            <v xml:space="preserve">MAU-PK-05-2 </v>
          </cell>
          <cell r="B249">
            <v>0</v>
          </cell>
        </row>
        <row r="250">
          <cell r="A250" t="str">
            <v>MAU-PK-05-3</v>
          </cell>
          <cell r="B250">
            <v>0</v>
          </cell>
        </row>
        <row r="251">
          <cell r="A251" t="str">
            <v>MAU-PK-05-4</v>
          </cell>
          <cell r="B251">
            <v>12000</v>
          </cell>
        </row>
        <row r="252">
          <cell r="A252" t="str">
            <v>MAU-PK-05-5</v>
          </cell>
          <cell r="B252">
            <v>70000</v>
          </cell>
        </row>
        <row r="253">
          <cell r="A253" t="str">
            <v xml:space="preserve">MAU-RT-05-1 </v>
          </cell>
          <cell r="B253">
            <v>15000</v>
          </cell>
        </row>
        <row r="254">
          <cell r="A254" t="str">
            <v>NSO - LB</v>
          </cell>
          <cell r="B254">
            <v>0</v>
          </cell>
        </row>
        <row r="255">
          <cell r="A255" t="str">
            <v>NSO - RBC</v>
          </cell>
          <cell r="B255">
            <v>1287853</v>
          </cell>
        </row>
        <row r="256">
          <cell r="A256" t="str">
            <v xml:space="preserve">NZ -1 </v>
          </cell>
          <cell r="B256">
            <v>0</v>
          </cell>
        </row>
        <row r="257">
          <cell r="A257" t="str">
            <v>NZ -2</v>
          </cell>
          <cell r="B257">
            <v>0</v>
          </cell>
        </row>
        <row r="258">
          <cell r="A258" t="str">
            <v>NZ -3</v>
          </cell>
          <cell r="B258">
            <v>0</v>
          </cell>
        </row>
        <row r="259">
          <cell r="A259" t="str">
            <v>PBT - 1</v>
          </cell>
          <cell r="B259">
            <v>0</v>
          </cell>
        </row>
        <row r="260">
          <cell r="A260" t="str">
            <v>PBT - 2</v>
          </cell>
          <cell r="B260">
            <v>15157</v>
          </cell>
        </row>
        <row r="261">
          <cell r="A261" t="str">
            <v>PBT - 3</v>
          </cell>
          <cell r="B261">
            <v>20306</v>
          </cell>
        </row>
        <row r="262">
          <cell r="A262" t="str">
            <v>PBT - 4</v>
          </cell>
          <cell r="B262">
            <v>4705</v>
          </cell>
        </row>
        <row r="263">
          <cell r="A263" t="str">
            <v>PD - 1</v>
          </cell>
          <cell r="B263">
            <v>0</v>
          </cell>
        </row>
        <row r="264">
          <cell r="A264" t="str">
            <v>PD - 2</v>
          </cell>
          <cell r="B264">
            <v>0</v>
          </cell>
        </row>
        <row r="265">
          <cell r="A265" t="str">
            <v xml:space="preserve">QED - 1 </v>
          </cell>
          <cell r="B265">
            <v>0</v>
          </cell>
        </row>
        <row r="266">
          <cell r="A266" t="str">
            <v xml:space="preserve">QED - 10 </v>
          </cell>
          <cell r="B266">
            <v>0</v>
          </cell>
        </row>
        <row r="267">
          <cell r="A267" t="str">
            <v xml:space="preserve">QED - 11 </v>
          </cell>
          <cell r="B267">
            <v>0</v>
          </cell>
        </row>
        <row r="268">
          <cell r="A268" t="str">
            <v xml:space="preserve">QED - 12 </v>
          </cell>
          <cell r="B268">
            <v>0</v>
          </cell>
        </row>
        <row r="269">
          <cell r="A269" t="str">
            <v xml:space="preserve">QED - 2 </v>
          </cell>
          <cell r="B269">
            <v>0</v>
          </cell>
        </row>
        <row r="270">
          <cell r="A270" t="str">
            <v xml:space="preserve">QED - 3 </v>
          </cell>
          <cell r="B270">
            <v>0</v>
          </cell>
        </row>
        <row r="271">
          <cell r="A271" t="str">
            <v xml:space="preserve">QED - 4 </v>
          </cell>
          <cell r="B271">
            <v>0</v>
          </cell>
        </row>
        <row r="272">
          <cell r="A272" t="str">
            <v xml:space="preserve">QED - 5 </v>
          </cell>
          <cell r="B272">
            <v>0</v>
          </cell>
        </row>
        <row r="273">
          <cell r="A273" t="str">
            <v xml:space="preserve">QED - 6 </v>
          </cell>
          <cell r="B273">
            <v>0</v>
          </cell>
        </row>
        <row r="274">
          <cell r="A274" t="str">
            <v xml:space="preserve">QED - 7 </v>
          </cell>
          <cell r="B274">
            <v>0</v>
          </cell>
        </row>
        <row r="275">
          <cell r="A275" t="str">
            <v xml:space="preserve">QED - 8 </v>
          </cell>
          <cell r="B275">
            <v>0</v>
          </cell>
        </row>
        <row r="276">
          <cell r="A276" t="str">
            <v xml:space="preserve">QED - 9 </v>
          </cell>
          <cell r="B276">
            <v>0</v>
          </cell>
        </row>
        <row r="277">
          <cell r="A277" t="str">
            <v>RC - 1</v>
          </cell>
          <cell r="B277">
            <v>0</v>
          </cell>
        </row>
        <row r="278">
          <cell r="A278" t="str">
            <v>RC - 2</v>
          </cell>
          <cell r="B278">
            <v>0</v>
          </cell>
        </row>
        <row r="279">
          <cell r="A279" t="str">
            <v>RC - 3</v>
          </cell>
          <cell r="B279">
            <v>0</v>
          </cell>
        </row>
        <row r="280">
          <cell r="A280" t="str">
            <v>REAL - 1</v>
          </cell>
          <cell r="B280">
            <v>1969654</v>
          </cell>
        </row>
        <row r="281">
          <cell r="A281" t="str">
            <v>REAL - 10</v>
          </cell>
          <cell r="B281">
            <v>0</v>
          </cell>
        </row>
        <row r="282">
          <cell r="A282" t="str">
            <v>REAL - 11</v>
          </cell>
          <cell r="B282">
            <v>0</v>
          </cell>
        </row>
        <row r="283">
          <cell r="A283" t="str">
            <v>REAL - 12</v>
          </cell>
          <cell r="B283">
            <v>0</v>
          </cell>
        </row>
        <row r="284">
          <cell r="A284" t="str">
            <v>REAL - 13</v>
          </cell>
          <cell r="B284">
            <v>0</v>
          </cell>
        </row>
        <row r="285">
          <cell r="A285" t="str">
            <v>REAL - 14</v>
          </cell>
          <cell r="B285">
            <v>0</v>
          </cell>
        </row>
        <row r="286">
          <cell r="A286" t="str">
            <v>REAL - 15</v>
          </cell>
          <cell r="B286">
            <v>0</v>
          </cell>
        </row>
        <row r="287">
          <cell r="A287" t="str">
            <v>REAL - 16</v>
          </cell>
          <cell r="B287">
            <v>0</v>
          </cell>
        </row>
        <row r="288">
          <cell r="A288" t="str">
            <v>REAL - 17</v>
          </cell>
          <cell r="B288">
            <v>0</v>
          </cell>
        </row>
        <row r="289">
          <cell r="A289" t="str">
            <v>REAL - 18</v>
          </cell>
          <cell r="B289">
            <v>1495000</v>
          </cell>
        </row>
        <row r="290">
          <cell r="A290" t="str">
            <v>REAL - 2</v>
          </cell>
          <cell r="B290">
            <v>4761295</v>
          </cell>
        </row>
        <row r="291">
          <cell r="A291" t="str">
            <v>REAL - 3</v>
          </cell>
          <cell r="B291">
            <v>276480</v>
          </cell>
        </row>
        <row r="292">
          <cell r="A292" t="str">
            <v>REAL - 4</v>
          </cell>
          <cell r="B292">
            <v>0</v>
          </cell>
        </row>
        <row r="293">
          <cell r="A293" t="str">
            <v>REAL - 5</v>
          </cell>
          <cell r="B293">
            <v>0</v>
          </cell>
        </row>
        <row r="294">
          <cell r="A294" t="str">
            <v>REAL - 6</v>
          </cell>
          <cell r="B294">
            <v>475000</v>
          </cell>
        </row>
        <row r="295">
          <cell r="A295" t="str">
            <v>REAL - 7</v>
          </cell>
          <cell r="B295">
            <v>44120</v>
          </cell>
        </row>
        <row r="296">
          <cell r="A296" t="str">
            <v>REAL - 8</v>
          </cell>
          <cell r="B296">
            <v>0</v>
          </cell>
        </row>
        <row r="297">
          <cell r="A297" t="str">
            <v>REAL - 9</v>
          </cell>
          <cell r="B297">
            <v>106113</v>
          </cell>
        </row>
        <row r="298">
          <cell r="A298" t="str">
            <v>REAL - NB</v>
          </cell>
          <cell r="B298">
            <v>225656</v>
          </cell>
        </row>
        <row r="299">
          <cell r="A299" t="str">
            <v>SAH - 1</v>
          </cell>
          <cell r="B299">
            <v>0</v>
          </cell>
        </row>
        <row r="300">
          <cell r="A300" t="str">
            <v>SAH - 10</v>
          </cell>
          <cell r="B300">
            <v>0</v>
          </cell>
        </row>
        <row r="301">
          <cell r="A301" t="str">
            <v>SAH - 11</v>
          </cell>
          <cell r="B301">
            <v>0</v>
          </cell>
        </row>
        <row r="302">
          <cell r="A302" t="str">
            <v>SAH - 2</v>
          </cell>
          <cell r="B302">
            <v>0</v>
          </cell>
        </row>
        <row r="303">
          <cell r="A303" t="str">
            <v>SAH - 3</v>
          </cell>
          <cell r="B303">
            <v>0</v>
          </cell>
        </row>
        <row r="304">
          <cell r="A304" t="str">
            <v>SAH - 4</v>
          </cell>
          <cell r="B304">
            <v>0</v>
          </cell>
        </row>
        <row r="305">
          <cell r="A305" t="str">
            <v>SAH - 5</v>
          </cell>
          <cell r="B305">
            <v>0</v>
          </cell>
        </row>
        <row r="306">
          <cell r="A306" t="str">
            <v>SAH - 6</v>
          </cell>
          <cell r="B306">
            <v>0</v>
          </cell>
        </row>
        <row r="307">
          <cell r="A307" t="str">
            <v>SAH - 7</v>
          </cell>
          <cell r="B307">
            <v>0</v>
          </cell>
        </row>
        <row r="308">
          <cell r="A308" t="str">
            <v>SAH - 8</v>
          </cell>
          <cell r="B308">
            <v>21941</v>
          </cell>
        </row>
        <row r="309">
          <cell r="A309" t="str">
            <v>SAH - 9</v>
          </cell>
          <cell r="B309">
            <v>0</v>
          </cell>
        </row>
        <row r="310">
          <cell r="A310" t="str">
            <v>SAH - NB</v>
          </cell>
          <cell r="B310">
            <v>0</v>
          </cell>
        </row>
        <row r="311">
          <cell r="A311" t="str">
            <v>SEI - 1</v>
          </cell>
          <cell r="B311">
            <v>68396</v>
          </cell>
        </row>
        <row r="312">
          <cell r="A312" t="str">
            <v>SEI - 2</v>
          </cell>
          <cell r="B312">
            <v>8322</v>
          </cell>
        </row>
        <row r="313">
          <cell r="A313" t="str">
            <v>SFT - 1</v>
          </cell>
          <cell r="B313">
            <v>69000</v>
          </cell>
        </row>
        <row r="314">
          <cell r="A314" t="str">
            <v>SFT - 2</v>
          </cell>
          <cell r="B314">
            <v>4145</v>
          </cell>
        </row>
        <row r="315">
          <cell r="A315" t="str">
            <v>SM</v>
          </cell>
          <cell r="B315">
            <v>0</v>
          </cell>
        </row>
        <row r="316">
          <cell r="A316" t="str">
            <v>T - 1</v>
          </cell>
          <cell r="B316">
            <v>14740</v>
          </cell>
        </row>
        <row r="317">
          <cell r="A317" t="str">
            <v>T - 2</v>
          </cell>
          <cell r="B317">
            <v>0</v>
          </cell>
        </row>
        <row r="318">
          <cell r="A318" t="str">
            <v>T - 3</v>
          </cell>
          <cell r="B318">
            <v>195735</v>
          </cell>
        </row>
        <row r="319">
          <cell r="A319" t="str">
            <v>T - 4</v>
          </cell>
          <cell r="B319">
            <v>55380</v>
          </cell>
        </row>
        <row r="320">
          <cell r="A320" t="str">
            <v>T - 5</v>
          </cell>
          <cell r="B320">
            <v>5548</v>
          </cell>
        </row>
        <row r="321">
          <cell r="A321" t="str">
            <v>T - 6</v>
          </cell>
          <cell r="B321">
            <v>7794</v>
          </cell>
        </row>
        <row r="322">
          <cell r="A322" t="str">
            <v>TSP - 1</v>
          </cell>
          <cell r="B322">
            <v>89786</v>
          </cell>
        </row>
        <row r="323">
          <cell r="A323" t="str">
            <v>TSP - 2</v>
          </cell>
          <cell r="B323">
            <v>15277</v>
          </cell>
        </row>
        <row r="324">
          <cell r="A324" t="str">
            <v>TSP - 3</v>
          </cell>
          <cell r="B324">
            <v>0</v>
          </cell>
        </row>
        <row r="325">
          <cell r="A325" t="str">
            <v>TSP - 4</v>
          </cell>
          <cell r="B325">
            <v>2872</v>
          </cell>
        </row>
        <row r="326">
          <cell r="A326" t="str">
            <v>TSP - 5</v>
          </cell>
          <cell r="B326">
            <v>57537</v>
          </cell>
        </row>
        <row r="327">
          <cell r="A327" t="str">
            <v>TSP - NB</v>
          </cell>
          <cell r="B327">
            <v>0</v>
          </cell>
        </row>
        <row r="328">
          <cell r="A328" t="str">
            <v>UK - 1</v>
          </cell>
          <cell r="B328">
            <v>0</v>
          </cell>
        </row>
        <row r="329">
          <cell r="A329" t="str">
            <v>UK - 2</v>
          </cell>
          <cell r="B329">
            <v>0</v>
          </cell>
        </row>
        <row r="330">
          <cell r="A330" t="str">
            <v>UK - 3</v>
          </cell>
          <cell r="B330">
            <v>0</v>
          </cell>
        </row>
        <row r="331">
          <cell r="A331" t="str">
            <v>UK - 4</v>
          </cell>
          <cell r="B331">
            <v>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AFE #</v>
          </cell>
          <cell r="B1" t="str">
            <v>Segment</v>
          </cell>
          <cell r="C1" t="str">
            <v>Division</v>
          </cell>
          <cell r="D1" t="str">
            <v>Description</v>
          </cell>
          <cell r="E1" t="str">
            <v>TOTAL</v>
          </cell>
          <cell r="F1">
            <v>39234</v>
          </cell>
          <cell r="G1">
            <v>39264</v>
          </cell>
          <cell r="H1">
            <v>39295</v>
          </cell>
          <cell r="I1">
            <v>39326</v>
          </cell>
          <cell r="J1">
            <v>39356</v>
          </cell>
          <cell r="K1">
            <v>39387</v>
          </cell>
          <cell r="L1">
            <v>39417</v>
          </cell>
          <cell r="M1">
            <v>39448</v>
          </cell>
          <cell r="N1">
            <v>39479</v>
          </cell>
          <cell r="O1">
            <v>39508</v>
          </cell>
          <cell r="P1">
            <v>39539</v>
          </cell>
          <cell r="Q1">
            <v>39569</v>
          </cell>
        </row>
        <row r="2">
          <cell r="A2" t="str">
            <v>07BC4</v>
          </cell>
          <cell r="B2" t="str">
            <v>Children's Book Publishing &amp; Distribution</v>
          </cell>
          <cell r="C2" t="str">
            <v>Book Clubs</v>
          </cell>
          <cell r="D2" t="str">
            <v>New COOL</v>
          </cell>
          <cell r="E2">
            <v>2000000.0399999998</v>
          </cell>
          <cell r="F2">
            <v>166666.67000000001</v>
          </cell>
          <cell r="G2">
            <v>166666.67000000001</v>
          </cell>
          <cell r="H2">
            <v>166666.67000000001</v>
          </cell>
          <cell r="I2">
            <v>166666.67000000001</v>
          </cell>
          <cell r="J2">
            <v>166666.67000000001</v>
          </cell>
          <cell r="K2">
            <v>166666.67000000001</v>
          </cell>
          <cell r="L2">
            <v>166666.67000000001</v>
          </cell>
          <cell r="M2">
            <v>166666.67000000001</v>
          </cell>
          <cell r="N2">
            <v>166666.67000000001</v>
          </cell>
          <cell r="O2">
            <v>166666.67000000001</v>
          </cell>
          <cell r="P2">
            <v>166666.67000000001</v>
          </cell>
          <cell r="Q2">
            <v>166666.67000000001</v>
          </cell>
        </row>
        <row r="3">
          <cell r="A3" t="str">
            <v>08BC2</v>
          </cell>
          <cell r="B3" t="str">
            <v>Children's Book Publishing &amp; Distribution</v>
          </cell>
          <cell r="C3" t="str">
            <v>Book Clubs</v>
          </cell>
          <cell r="D3" t="str">
            <v>Hardware</v>
          </cell>
          <cell r="E3">
            <v>12000</v>
          </cell>
          <cell r="F3">
            <v>1000</v>
          </cell>
          <cell r="G3">
            <v>1000</v>
          </cell>
          <cell r="H3">
            <v>1000</v>
          </cell>
          <cell r="I3">
            <v>1000</v>
          </cell>
          <cell r="J3">
            <v>1000</v>
          </cell>
          <cell r="K3">
            <v>1000</v>
          </cell>
          <cell r="L3">
            <v>1000</v>
          </cell>
          <cell r="M3">
            <v>1000</v>
          </cell>
          <cell r="N3">
            <v>1000</v>
          </cell>
          <cell r="O3">
            <v>1000</v>
          </cell>
          <cell r="P3">
            <v>1000</v>
          </cell>
          <cell r="Q3">
            <v>1000</v>
          </cell>
        </row>
        <row r="4">
          <cell r="A4" t="str">
            <v>08BC3</v>
          </cell>
          <cell r="B4" t="str">
            <v>Children's Book Publishing &amp; Distribution</v>
          </cell>
          <cell r="C4" t="str">
            <v>Book Clubs</v>
          </cell>
          <cell r="D4" t="str">
            <v>Software</v>
          </cell>
          <cell r="E4">
            <v>69999.960000000006</v>
          </cell>
          <cell r="F4">
            <v>5833.33</v>
          </cell>
          <cell r="G4">
            <v>5833.33</v>
          </cell>
          <cell r="H4">
            <v>5833.33</v>
          </cell>
          <cell r="I4">
            <v>5833.33</v>
          </cell>
          <cell r="J4">
            <v>5833.33</v>
          </cell>
          <cell r="K4">
            <v>5833.33</v>
          </cell>
          <cell r="L4">
            <v>5833.33</v>
          </cell>
          <cell r="M4">
            <v>5833.33</v>
          </cell>
          <cell r="N4">
            <v>5833.33</v>
          </cell>
          <cell r="O4">
            <v>5833.33</v>
          </cell>
          <cell r="P4">
            <v>5833.33</v>
          </cell>
          <cell r="Q4">
            <v>5833.33</v>
          </cell>
        </row>
        <row r="5">
          <cell r="A5" t="str">
            <v>06BF16</v>
          </cell>
          <cell r="B5" t="str">
            <v>Children's Book Publishing &amp; Distribution</v>
          </cell>
          <cell r="C5" t="str">
            <v>Book Fairs</v>
          </cell>
          <cell r="D5" t="str">
            <v>Customer Connect 2.0</v>
          </cell>
          <cell r="E5">
            <v>366000</v>
          </cell>
          <cell r="F5">
            <v>128100</v>
          </cell>
          <cell r="G5">
            <v>146400</v>
          </cell>
          <cell r="H5">
            <v>54900</v>
          </cell>
          <cell r="I5">
            <v>36600</v>
          </cell>
          <cell r="J5">
            <v>0</v>
          </cell>
          <cell r="K5">
            <v>0</v>
          </cell>
          <cell r="L5">
            <v>0</v>
          </cell>
          <cell r="M5">
            <v>0</v>
          </cell>
          <cell r="N5">
            <v>0</v>
          </cell>
          <cell r="O5">
            <v>0</v>
          </cell>
          <cell r="P5">
            <v>0</v>
          </cell>
          <cell r="Q5">
            <v>0</v>
          </cell>
        </row>
        <row r="6">
          <cell r="A6" t="str">
            <v>06BF16A</v>
          </cell>
          <cell r="B6" t="str">
            <v>Children's Book Publishing &amp; Distribution</v>
          </cell>
          <cell r="C6" t="str">
            <v>Book Fairs</v>
          </cell>
          <cell r="D6" t="str">
            <v>Toolkit/ Customer Connect 3.0</v>
          </cell>
          <cell r="E6">
            <v>1400000</v>
          </cell>
          <cell r="F6">
            <v>190000</v>
          </cell>
          <cell r="G6">
            <v>190000</v>
          </cell>
          <cell r="H6">
            <v>190000</v>
          </cell>
          <cell r="I6">
            <v>190000</v>
          </cell>
          <cell r="J6">
            <v>190000</v>
          </cell>
          <cell r="K6">
            <v>110000</v>
          </cell>
          <cell r="L6">
            <v>140000</v>
          </cell>
          <cell r="M6">
            <v>40000</v>
          </cell>
          <cell r="N6">
            <v>40000</v>
          </cell>
          <cell r="O6">
            <v>40000</v>
          </cell>
          <cell r="P6">
            <v>40000</v>
          </cell>
          <cell r="Q6">
            <v>40000</v>
          </cell>
        </row>
        <row r="7">
          <cell r="A7" t="str">
            <v>07BF1</v>
          </cell>
          <cell r="B7" t="str">
            <v>Children's Book Publishing &amp; Distribution</v>
          </cell>
          <cell r="C7" t="str">
            <v>Book Fairs</v>
          </cell>
          <cell r="D7" t="str">
            <v>Sales Structure and Telephone System</v>
          </cell>
          <cell r="E7">
            <v>408000</v>
          </cell>
          <cell r="F7">
            <v>40800</v>
          </cell>
          <cell r="G7">
            <v>163200</v>
          </cell>
          <cell r="H7">
            <v>163200</v>
          </cell>
          <cell r="I7">
            <v>40800</v>
          </cell>
          <cell r="J7">
            <v>0</v>
          </cell>
          <cell r="K7">
            <v>0</v>
          </cell>
          <cell r="L7">
            <v>0</v>
          </cell>
          <cell r="M7">
            <v>0</v>
          </cell>
          <cell r="N7">
            <v>0</v>
          </cell>
          <cell r="O7">
            <v>0</v>
          </cell>
          <cell r="P7">
            <v>0</v>
          </cell>
          <cell r="Q7">
            <v>0</v>
          </cell>
        </row>
        <row r="8">
          <cell r="A8" t="str">
            <v>07BF13</v>
          </cell>
          <cell r="B8" t="str">
            <v>Children's Book Publishing &amp; Distribution</v>
          </cell>
          <cell r="C8" t="str">
            <v>Book Fairs</v>
          </cell>
          <cell r="D8" t="str">
            <v xml:space="preserve">Boston Warehouse Facility Move </v>
          </cell>
          <cell r="E8">
            <v>826000</v>
          </cell>
          <cell r="F8">
            <v>330400</v>
          </cell>
          <cell r="G8">
            <v>247800</v>
          </cell>
          <cell r="H8">
            <v>165200</v>
          </cell>
          <cell r="I8">
            <v>82600</v>
          </cell>
          <cell r="J8">
            <v>0</v>
          </cell>
          <cell r="K8">
            <v>0</v>
          </cell>
          <cell r="L8">
            <v>0</v>
          </cell>
          <cell r="M8">
            <v>0</v>
          </cell>
          <cell r="N8">
            <v>0</v>
          </cell>
          <cell r="O8">
            <v>0</v>
          </cell>
          <cell r="P8">
            <v>0</v>
          </cell>
          <cell r="Q8">
            <v>0</v>
          </cell>
        </row>
        <row r="9">
          <cell r="A9" t="str">
            <v>07BF4</v>
          </cell>
          <cell r="B9" t="str">
            <v>Children's Book Publishing &amp; Distribution</v>
          </cell>
          <cell r="C9" t="str">
            <v>Book Fairs</v>
          </cell>
          <cell r="D9" t="str">
            <v>Point of Sale</v>
          </cell>
          <cell r="E9">
            <v>386000</v>
          </cell>
          <cell r="F9">
            <v>77200</v>
          </cell>
          <cell r="G9">
            <v>96500</v>
          </cell>
          <cell r="H9">
            <v>115800</v>
          </cell>
          <cell r="I9">
            <v>38600</v>
          </cell>
          <cell r="J9">
            <v>38600</v>
          </cell>
          <cell r="K9">
            <v>19300</v>
          </cell>
          <cell r="L9">
            <v>0</v>
          </cell>
          <cell r="M9">
            <v>0</v>
          </cell>
          <cell r="N9">
            <v>0</v>
          </cell>
          <cell r="O9">
            <v>0</v>
          </cell>
          <cell r="P9">
            <v>0</v>
          </cell>
          <cell r="Q9">
            <v>0</v>
          </cell>
        </row>
        <row r="10">
          <cell r="A10" t="str">
            <v>08BF1</v>
          </cell>
          <cell r="B10" t="str">
            <v>Children's Book Publishing &amp; Distribution</v>
          </cell>
          <cell r="C10" t="str">
            <v>Book Fairs</v>
          </cell>
          <cell r="D10" t="str">
            <v xml:space="preserve">Houston Warehouse Facility Move </v>
          </cell>
          <cell r="E10">
            <v>922000</v>
          </cell>
          <cell r="F10">
            <v>368800</v>
          </cell>
          <cell r="G10">
            <v>276600</v>
          </cell>
          <cell r="H10">
            <v>184400</v>
          </cell>
          <cell r="I10">
            <v>92200</v>
          </cell>
          <cell r="J10">
            <v>0</v>
          </cell>
          <cell r="K10">
            <v>0</v>
          </cell>
          <cell r="L10">
            <v>0</v>
          </cell>
          <cell r="M10">
            <v>0</v>
          </cell>
          <cell r="N10">
            <v>0</v>
          </cell>
          <cell r="O10">
            <v>0</v>
          </cell>
          <cell r="P10">
            <v>0</v>
          </cell>
          <cell r="Q10">
            <v>0</v>
          </cell>
        </row>
        <row r="11">
          <cell r="A11" t="str">
            <v>08BF12</v>
          </cell>
          <cell r="B11" t="str">
            <v>Children's Book Publishing &amp; Distribution</v>
          </cell>
          <cell r="C11" t="str">
            <v>Book Fairs</v>
          </cell>
          <cell r="D11" t="str">
            <v>Computer Hardware and Software</v>
          </cell>
          <cell r="E11">
            <v>577830</v>
          </cell>
          <cell r="F11">
            <v>115560</v>
          </cell>
          <cell r="G11">
            <v>144450</v>
          </cell>
          <cell r="H11">
            <v>144450</v>
          </cell>
          <cell r="I11">
            <v>77070</v>
          </cell>
          <cell r="J11">
            <v>30000</v>
          </cell>
          <cell r="K11">
            <v>25000</v>
          </cell>
          <cell r="L11">
            <v>16300</v>
          </cell>
          <cell r="M11">
            <v>5000</v>
          </cell>
          <cell r="N11">
            <v>5000</v>
          </cell>
          <cell r="O11">
            <v>5000</v>
          </cell>
          <cell r="P11">
            <v>5000</v>
          </cell>
          <cell r="Q11">
            <v>5000</v>
          </cell>
        </row>
        <row r="12">
          <cell r="A12" t="str">
            <v>08BF13</v>
          </cell>
          <cell r="B12" t="str">
            <v>Children's Book Publishing &amp; Distribution</v>
          </cell>
          <cell r="C12" t="str">
            <v>Book Fairs</v>
          </cell>
          <cell r="D12" t="str">
            <v>Office Equipment and Furniture</v>
          </cell>
          <cell r="E12">
            <v>178200</v>
          </cell>
          <cell r="F12">
            <v>17820</v>
          </cell>
          <cell r="G12">
            <v>17820</v>
          </cell>
          <cell r="H12">
            <v>53460</v>
          </cell>
          <cell r="I12">
            <v>53460</v>
          </cell>
          <cell r="J12">
            <v>17820</v>
          </cell>
          <cell r="K12">
            <v>17820</v>
          </cell>
          <cell r="L12">
            <v>0</v>
          </cell>
          <cell r="M12">
            <v>0</v>
          </cell>
          <cell r="N12">
            <v>0</v>
          </cell>
          <cell r="O12">
            <v>0</v>
          </cell>
          <cell r="P12">
            <v>0</v>
          </cell>
          <cell r="Q12">
            <v>0</v>
          </cell>
        </row>
        <row r="13">
          <cell r="A13" t="str">
            <v>08BF15</v>
          </cell>
          <cell r="B13" t="str">
            <v>Children's Book Publishing &amp; Distribution</v>
          </cell>
          <cell r="C13" t="str">
            <v>Book Fairs</v>
          </cell>
          <cell r="D13" t="str">
            <v>Peoplenet Onboard Computer Test in Trucks</v>
          </cell>
          <cell r="E13">
            <v>15000</v>
          </cell>
          <cell r="F13">
            <v>0</v>
          </cell>
          <cell r="G13">
            <v>0</v>
          </cell>
          <cell r="H13">
            <v>15000</v>
          </cell>
          <cell r="I13">
            <v>0</v>
          </cell>
          <cell r="J13">
            <v>0</v>
          </cell>
          <cell r="K13">
            <v>0</v>
          </cell>
          <cell r="L13">
            <v>0</v>
          </cell>
          <cell r="M13">
            <v>0</v>
          </cell>
          <cell r="N13">
            <v>0</v>
          </cell>
          <cell r="O13">
            <v>0</v>
          </cell>
          <cell r="P13">
            <v>0</v>
          </cell>
          <cell r="Q13">
            <v>0</v>
          </cell>
        </row>
        <row r="14">
          <cell r="A14" t="str">
            <v>08BF16</v>
          </cell>
          <cell r="B14" t="str">
            <v>Children's Book Publishing &amp; Distribution</v>
          </cell>
          <cell r="C14" t="str">
            <v>Book Fairs</v>
          </cell>
          <cell r="D14" t="str">
            <v>WMS</v>
          </cell>
          <cell r="E14">
            <v>318000</v>
          </cell>
          <cell r="F14">
            <v>0</v>
          </cell>
          <cell r="G14">
            <v>53000</v>
          </cell>
          <cell r="H14">
            <v>53000</v>
          </cell>
          <cell r="I14">
            <v>53000</v>
          </cell>
          <cell r="J14">
            <v>53000</v>
          </cell>
          <cell r="K14">
            <v>53000</v>
          </cell>
          <cell r="L14">
            <v>53000</v>
          </cell>
          <cell r="M14">
            <v>0</v>
          </cell>
          <cell r="N14">
            <v>0</v>
          </cell>
          <cell r="O14">
            <v>0</v>
          </cell>
          <cell r="P14">
            <v>0</v>
          </cell>
          <cell r="Q14">
            <v>0</v>
          </cell>
        </row>
        <row r="15">
          <cell r="A15" t="str">
            <v>08BF3</v>
          </cell>
          <cell r="B15" t="str">
            <v>Children's Book Publishing &amp; Distribution</v>
          </cell>
          <cell r="C15" t="str">
            <v>Book Fairs</v>
          </cell>
          <cell r="D15" t="str">
            <v>Credit Card Machines</v>
          </cell>
          <cell r="E15">
            <v>1785000</v>
          </cell>
          <cell r="F15">
            <v>20000</v>
          </cell>
          <cell r="G15">
            <v>20000</v>
          </cell>
          <cell r="H15">
            <v>1685000</v>
          </cell>
          <cell r="I15">
            <v>20000</v>
          </cell>
          <cell r="J15">
            <v>20000</v>
          </cell>
          <cell r="K15">
            <v>20000</v>
          </cell>
          <cell r="L15">
            <v>0</v>
          </cell>
          <cell r="M15">
            <v>0</v>
          </cell>
          <cell r="N15">
            <v>0</v>
          </cell>
          <cell r="O15">
            <v>0</v>
          </cell>
          <cell r="P15">
            <v>0</v>
          </cell>
          <cell r="Q15">
            <v>0</v>
          </cell>
        </row>
        <row r="16">
          <cell r="A16" t="str">
            <v>08BF4</v>
          </cell>
          <cell r="B16" t="str">
            <v>Children's Book Publishing &amp; Distribution</v>
          </cell>
          <cell r="C16" t="str">
            <v>Book Fairs</v>
          </cell>
          <cell r="D16" t="str">
            <v>Cases</v>
          </cell>
          <cell r="E16">
            <v>1359000</v>
          </cell>
          <cell r="F16">
            <v>0</v>
          </cell>
          <cell r="G16">
            <v>0</v>
          </cell>
          <cell r="H16">
            <v>135900</v>
          </cell>
          <cell r="I16">
            <v>339750</v>
          </cell>
          <cell r="J16">
            <v>339750</v>
          </cell>
          <cell r="K16">
            <v>339750</v>
          </cell>
          <cell r="L16">
            <v>135900</v>
          </cell>
          <cell r="M16">
            <v>67950</v>
          </cell>
          <cell r="N16">
            <v>0</v>
          </cell>
          <cell r="O16">
            <v>0</v>
          </cell>
          <cell r="P16">
            <v>0</v>
          </cell>
          <cell r="Q16">
            <v>0</v>
          </cell>
        </row>
        <row r="17">
          <cell r="A17" t="str">
            <v>08BF5</v>
          </cell>
          <cell r="B17" t="str">
            <v>Children's Book Publishing &amp; Distribution</v>
          </cell>
          <cell r="C17" t="str">
            <v>Book Fairs</v>
          </cell>
          <cell r="D17" t="str">
            <v>Branches with additional contiguous space Warehouse racking &amp; other warehouse assets for 6 branches</v>
          </cell>
          <cell r="E17">
            <v>2134000</v>
          </cell>
          <cell r="F17">
            <v>106700</v>
          </cell>
          <cell r="G17">
            <v>640200</v>
          </cell>
          <cell r="H17">
            <v>746900</v>
          </cell>
          <cell r="I17">
            <v>213400</v>
          </cell>
          <cell r="J17">
            <v>106700</v>
          </cell>
          <cell r="K17">
            <v>106700</v>
          </cell>
          <cell r="L17">
            <v>59400</v>
          </cell>
          <cell r="M17">
            <v>50000</v>
          </cell>
          <cell r="N17">
            <v>29000</v>
          </cell>
          <cell r="O17">
            <v>25000</v>
          </cell>
          <cell r="P17">
            <v>25000</v>
          </cell>
          <cell r="Q17">
            <v>25000</v>
          </cell>
        </row>
        <row r="18">
          <cell r="A18" t="str">
            <v>06BP1</v>
          </cell>
          <cell r="B18" t="str">
            <v>Children's Book Publishing &amp; Distribution</v>
          </cell>
          <cell r="C18" t="str">
            <v>Corporate Fairs</v>
          </cell>
          <cell r="D18" t="str">
            <v>APPLICATION SYSTEM ENHANCEMENT</v>
          </cell>
          <cell r="E18">
            <v>50000.039999999986</v>
          </cell>
          <cell r="F18">
            <v>4166.67</v>
          </cell>
          <cell r="G18">
            <v>4166.67</v>
          </cell>
          <cell r="H18">
            <v>4166.67</v>
          </cell>
          <cell r="I18">
            <v>4166.67</v>
          </cell>
          <cell r="J18">
            <v>4166.67</v>
          </cell>
          <cell r="K18">
            <v>4166.67</v>
          </cell>
          <cell r="L18">
            <v>4166.67</v>
          </cell>
          <cell r="M18">
            <v>4166.67</v>
          </cell>
          <cell r="N18">
            <v>4166.67</v>
          </cell>
          <cell r="O18">
            <v>4166.67</v>
          </cell>
          <cell r="P18">
            <v>4166.67</v>
          </cell>
          <cell r="Q18">
            <v>4166.67</v>
          </cell>
        </row>
        <row r="19">
          <cell r="A19" t="str">
            <v>08BP1</v>
          </cell>
          <cell r="B19" t="str">
            <v>Children's Book Publishing &amp; Distribution</v>
          </cell>
          <cell r="C19" t="str">
            <v>Corporate Fairs</v>
          </cell>
          <cell r="D19" t="str">
            <v>Warehousing</v>
          </cell>
          <cell r="E19">
            <v>53000.039999999986</v>
          </cell>
          <cell r="F19">
            <v>4416.67</v>
          </cell>
          <cell r="G19">
            <v>4416.67</v>
          </cell>
          <cell r="H19">
            <v>4416.67</v>
          </cell>
          <cell r="I19">
            <v>4416.67</v>
          </cell>
          <cell r="J19">
            <v>4416.67</v>
          </cell>
          <cell r="K19">
            <v>4416.67</v>
          </cell>
          <cell r="L19">
            <v>4416.67</v>
          </cell>
          <cell r="M19">
            <v>4416.67</v>
          </cell>
          <cell r="N19">
            <v>4416.67</v>
          </cell>
          <cell r="O19">
            <v>4416.67</v>
          </cell>
          <cell r="P19">
            <v>4416.67</v>
          </cell>
          <cell r="Q19">
            <v>4416.67</v>
          </cell>
        </row>
        <row r="20">
          <cell r="A20" t="str">
            <v>08BP2</v>
          </cell>
          <cell r="B20" t="str">
            <v>Children's Book Publishing &amp; Distribution</v>
          </cell>
          <cell r="C20" t="str">
            <v>Corporate Fairs</v>
          </cell>
          <cell r="D20" t="str">
            <v>Event Equipment</v>
          </cell>
          <cell r="E20">
            <v>120000</v>
          </cell>
          <cell r="F20">
            <v>10000</v>
          </cell>
          <cell r="G20">
            <v>10000</v>
          </cell>
          <cell r="H20">
            <v>10000</v>
          </cell>
          <cell r="I20">
            <v>10000</v>
          </cell>
          <cell r="J20">
            <v>10000</v>
          </cell>
          <cell r="K20">
            <v>10000</v>
          </cell>
          <cell r="L20">
            <v>10000</v>
          </cell>
          <cell r="M20">
            <v>10000</v>
          </cell>
          <cell r="N20">
            <v>10000</v>
          </cell>
          <cell r="O20">
            <v>10000</v>
          </cell>
          <cell r="P20">
            <v>10000</v>
          </cell>
          <cell r="Q20">
            <v>10000</v>
          </cell>
        </row>
        <row r="21">
          <cell r="A21" t="str">
            <v>08BP3</v>
          </cell>
          <cell r="B21" t="str">
            <v>Children's Book Publishing &amp; Distribution</v>
          </cell>
          <cell r="C21" t="str">
            <v>Corporate Fairs</v>
          </cell>
          <cell r="D21" t="str">
            <v>Hardware</v>
          </cell>
          <cell r="E21">
            <v>50000.039999999986</v>
          </cell>
          <cell r="F21">
            <v>4166.67</v>
          </cell>
          <cell r="G21">
            <v>4166.67</v>
          </cell>
          <cell r="H21">
            <v>4166.67</v>
          </cell>
          <cell r="I21">
            <v>4166.67</v>
          </cell>
          <cell r="J21">
            <v>4166.67</v>
          </cell>
          <cell r="K21">
            <v>4166.67</v>
          </cell>
          <cell r="L21">
            <v>4166.67</v>
          </cell>
          <cell r="M21">
            <v>4166.67</v>
          </cell>
          <cell r="N21">
            <v>4166.67</v>
          </cell>
          <cell r="O21">
            <v>4166.67</v>
          </cell>
          <cell r="P21">
            <v>4166.67</v>
          </cell>
          <cell r="Q21">
            <v>4166.67</v>
          </cell>
        </row>
        <row r="22">
          <cell r="A22" t="str">
            <v>08BP4</v>
          </cell>
          <cell r="B22" t="str">
            <v>Children's Book Publishing &amp; Distribution</v>
          </cell>
          <cell r="C22" t="str">
            <v>Corporate Fairs</v>
          </cell>
          <cell r="D22" t="str">
            <v>Software Enhancements</v>
          </cell>
          <cell r="E22">
            <v>50000.039999999986</v>
          </cell>
          <cell r="F22">
            <v>4166.67</v>
          </cell>
          <cell r="G22">
            <v>4166.67</v>
          </cell>
          <cell r="H22">
            <v>4166.67</v>
          </cell>
          <cell r="I22">
            <v>4166.67</v>
          </cell>
          <cell r="J22">
            <v>4166.67</v>
          </cell>
          <cell r="K22">
            <v>4166.67</v>
          </cell>
          <cell r="L22">
            <v>4166.67</v>
          </cell>
          <cell r="M22">
            <v>4166.67</v>
          </cell>
          <cell r="N22">
            <v>4166.67</v>
          </cell>
          <cell r="O22">
            <v>4166.67</v>
          </cell>
          <cell r="P22">
            <v>4166.67</v>
          </cell>
          <cell r="Q22">
            <v>4166.67</v>
          </cell>
        </row>
        <row r="23">
          <cell r="A23" t="str">
            <v>07K1</v>
          </cell>
          <cell r="B23" t="str">
            <v>Children's Book Publishing &amp; Distribution</v>
          </cell>
          <cell r="C23" t="str">
            <v>Klutz</v>
          </cell>
          <cell r="D23" t="str">
            <v>Leasehold Improvements</v>
          </cell>
          <cell r="E23">
            <v>75000</v>
          </cell>
          <cell r="F23">
            <v>0</v>
          </cell>
          <cell r="G23">
            <v>15000</v>
          </cell>
          <cell r="H23">
            <v>0</v>
          </cell>
          <cell r="I23">
            <v>0</v>
          </cell>
          <cell r="J23">
            <v>10000</v>
          </cell>
          <cell r="K23">
            <v>0</v>
          </cell>
          <cell r="L23">
            <v>20000</v>
          </cell>
          <cell r="M23">
            <v>0</v>
          </cell>
          <cell r="N23">
            <v>20000</v>
          </cell>
          <cell r="O23">
            <v>0</v>
          </cell>
          <cell r="P23">
            <v>10000</v>
          </cell>
          <cell r="Q23">
            <v>0</v>
          </cell>
        </row>
        <row r="24">
          <cell r="A24" t="str">
            <v>08K1</v>
          </cell>
          <cell r="B24" t="str">
            <v>Children's Book Publishing &amp; Distribution</v>
          </cell>
          <cell r="C24" t="str">
            <v>Klutz</v>
          </cell>
          <cell r="D24" t="str">
            <v>Fixtures</v>
          </cell>
          <cell r="E24">
            <v>440000</v>
          </cell>
          <cell r="F24">
            <v>0</v>
          </cell>
          <cell r="G24">
            <v>39500</v>
          </cell>
          <cell r="H24">
            <v>32000</v>
          </cell>
          <cell r="I24">
            <v>250000</v>
          </cell>
          <cell r="J24">
            <v>39500</v>
          </cell>
          <cell r="K24">
            <v>0</v>
          </cell>
          <cell r="L24">
            <v>0</v>
          </cell>
          <cell r="M24">
            <v>39500</v>
          </cell>
          <cell r="N24">
            <v>0</v>
          </cell>
          <cell r="O24">
            <v>0</v>
          </cell>
          <cell r="P24">
            <v>39500</v>
          </cell>
          <cell r="Q24">
            <v>0</v>
          </cell>
        </row>
        <row r="25">
          <cell r="A25" t="str">
            <v>08K2</v>
          </cell>
          <cell r="B25" t="str">
            <v>Children's Book Publishing &amp; Distribution</v>
          </cell>
          <cell r="C25" t="str">
            <v>Klutz</v>
          </cell>
          <cell r="D25" t="str">
            <v>FY08 Information Technology - Hardware Purchases - computers, displays, memory upgrades required to support Product Development group.</v>
          </cell>
          <cell r="E25">
            <v>60000</v>
          </cell>
          <cell r="F25">
            <v>58700</v>
          </cell>
          <cell r="G25">
            <v>0</v>
          </cell>
          <cell r="H25">
            <v>0</v>
          </cell>
          <cell r="I25">
            <v>0</v>
          </cell>
          <cell r="J25">
            <v>0</v>
          </cell>
          <cell r="K25">
            <v>0</v>
          </cell>
          <cell r="L25">
            <v>0</v>
          </cell>
          <cell r="M25">
            <v>0</v>
          </cell>
          <cell r="N25">
            <v>0</v>
          </cell>
          <cell r="O25">
            <v>0</v>
          </cell>
          <cell r="P25">
            <v>0</v>
          </cell>
          <cell r="Q25">
            <v>1300</v>
          </cell>
        </row>
        <row r="26">
          <cell r="A26" t="str">
            <v>08K3</v>
          </cell>
          <cell r="B26" t="str">
            <v>Children's Book Publishing &amp; Distribution</v>
          </cell>
          <cell r="C26" t="str">
            <v>Klutz</v>
          </cell>
          <cell r="D26" t="str">
            <v>FY08 Information Technology - Software Purchases - adobe upgrades</v>
          </cell>
          <cell r="E26">
            <v>12000</v>
          </cell>
          <cell r="F26">
            <v>6000</v>
          </cell>
          <cell r="G26">
            <v>0</v>
          </cell>
          <cell r="H26">
            <v>0</v>
          </cell>
          <cell r="I26">
            <v>0</v>
          </cell>
          <cell r="J26">
            <v>6000</v>
          </cell>
          <cell r="K26">
            <v>0</v>
          </cell>
          <cell r="L26">
            <v>0</v>
          </cell>
          <cell r="M26">
            <v>0</v>
          </cell>
          <cell r="N26">
            <v>0</v>
          </cell>
          <cell r="O26">
            <v>0</v>
          </cell>
          <cell r="P26">
            <v>0</v>
          </cell>
          <cell r="Q26">
            <v>0</v>
          </cell>
        </row>
        <row r="27">
          <cell r="A27" t="str">
            <v>06SAH9</v>
          </cell>
          <cell r="B27" t="str">
            <v>Children's Book Publishing &amp; Distribution</v>
          </cell>
          <cell r="C27" t="str">
            <v>SAH</v>
          </cell>
          <cell r="D27" t="str">
            <v>Dby-SAS Projection Sytem - Returns &amp; Bad Debt</v>
          </cell>
          <cell r="E27">
            <v>699999.96</v>
          </cell>
          <cell r="F27">
            <v>58333.33</v>
          </cell>
          <cell r="G27">
            <v>58333.33</v>
          </cell>
          <cell r="H27">
            <v>58333.33</v>
          </cell>
          <cell r="I27">
            <v>58333.33</v>
          </cell>
          <cell r="J27">
            <v>58333.33</v>
          </cell>
          <cell r="K27">
            <v>58333.33</v>
          </cell>
          <cell r="L27">
            <v>58333.33</v>
          </cell>
          <cell r="M27">
            <v>58333.33</v>
          </cell>
          <cell r="N27">
            <v>58333.33</v>
          </cell>
          <cell r="O27">
            <v>58333.33</v>
          </cell>
          <cell r="P27">
            <v>58333.33</v>
          </cell>
          <cell r="Q27">
            <v>58333.33</v>
          </cell>
        </row>
        <row r="28">
          <cell r="A28" t="str">
            <v>07SAH12</v>
          </cell>
          <cell r="B28" t="str">
            <v>Children's Book Publishing &amp; Distribution</v>
          </cell>
          <cell r="C28" t="str">
            <v>SAH</v>
          </cell>
          <cell r="D28" t="str">
            <v>Dby-Web Commerce</v>
          </cell>
          <cell r="E28">
            <v>1500000</v>
          </cell>
          <cell r="F28">
            <v>125000</v>
          </cell>
          <cell r="G28">
            <v>125000</v>
          </cell>
          <cell r="H28">
            <v>125000</v>
          </cell>
          <cell r="I28">
            <v>125000</v>
          </cell>
          <cell r="J28">
            <v>125000</v>
          </cell>
          <cell r="K28">
            <v>125000</v>
          </cell>
          <cell r="L28">
            <v>125000</v>
          </cell>
          <cell r="M28">
            <v>125000</v>
          </cell>
          <cell r="N28">
            <v>125000</v>
          </cell>
          <cell r="O28">
            <v>125000</v>
          </cell>
          <cell r="P28">
            <v>125000</v>
          </cell>
          <cell r="Q28">
            <v>125000</v>
          </cell>
        </row>
        <row r="29">
          <cell r="A29" t="str">
            <v>08SAH1</v>
          </cell>
          <cell r="B29" t="str">
            <v>Children's Book Publishing &amp; Distribution</v>
          </cell>
          <cell r="C29" t="str">
            <v>SAH</v>
          </cell>
          <cell r="D29" t="str">
            <v>Dby-IMS Consulting System Upgrade</v>
          </cell>
          <cell r="E29">
            <v>200000.03999999992</v>
          </cell>
          <cell r="F29">
            <v>16666.669999999998</v>
          </cell>
          <cell r="G29">
            <v>16666.669999999998</v>
          </cell>
          <cell r="H29">
            <v>16666.669999999998</v>
          </cell>
          <cell r="I29">
            <v>16666.669999999998</v>
          </cell>
          <cell r="J29">
            <v>16666.669999999998</v>
          </cell>
          <cell r="K29">
            <v>16666.669999999998</v>
          </cell>
          <cell r="L29">
            <v>16666.669999999998</v>
          </cell>
          <cell r="M29">
            <v>16666.669999999998</v>
          </cell>
          <cell r="N29">
            <v>16666.669999999998</v>
          </cell>
          <cell r="O29">
            <v>16666.669999999998</v>
          </cell>
          <cell r="P29">
            <v>16666.669999999998</v>
          </cell>
          <cell r="Q29">
            <v>16666.669999999998</v>
          </cell>
        </row>
        <row r="30">
          <cell r="A30" t="str">
            <v>08SAH10</v>
          </cell>
          <cell r="B30" t="str">
            <v>Children's Book Publishing &amp; Distribution</v>
          </cell>
          <cell r="C30" t="str">
            <v>SAH</v>
          </cell>
          <cell r="D30" t="str">
            <v>UK-Replacement Servers</v>
          </cell>
          <cell r="E30">
            <v>22815</v>
          </cell>
          <cell r="F30">
            <v>1901.25</v>
          </cell>
          <cell r="G30">
            <v>1901.25</v>
          </cell>
          <cell r="H30">
            <v>1901.25</v>
          </cell>
          <cell r="I30">
            <v>1901.25</v>
          </cell>
          <cell r="J30">
            <v>1901.25</v>
          </cell>
          <cell r="K30">
            <v>1901.25</v>
          </cell>
          <cell r="L30">
            <v>1901.25</v>
          </cell>
          <cell r="M30">
            <v>1901.25</v>
          </cell>
          <cell r="N30">
            <v>1901.25</v>
          </cell>
          <cell r="O30">
            <v>1901.25</v>
          </cell>
          <cell r="P30">
            <v>1901.25</v>
          </cell>
          <cell r="Q30">
            <v>1901.25</v>
          </cell>
        </row>
        <row r="31">
          <cell r="A31" t="str">
            <v>08SAH11</v>
          </cell>
          <cell r="B31" t="str">
            <v>Children's Book Publishing &amp; Distribution</v>
          </cell>
          <cell r="C31" t="str">
            <v>SAH</v>
          </cell>
          <cell r="D31" t="str">
            <v>UK-NCR Banking Machine</v>
          </cell>
          <cell r="E31">
            <v>68250</v>
          </cell>
          <cell r="F31">
            <v>5687.5</v>
          </cell>
          <cell r="G31">
            <v>5687.5</v>
          </cell>
          <cell r="H31">
            <v>5687.5</v>
          </cell>
          <cell r="I31">
            <v>5687.5</v>
          </cell>
          <cell r="J31">
            <v>5687.5</v>
          </cell>
          <cell r="K31">
            <v>5687.5</v>
          </cell>
          <cell r="L31">
            <v>5687.5</v>
          </cell>
          <cell r="M31">
            <v>5687.5</v>
          </cell>
          <cell r="N31">
            <v>5687.5</v>
          </cell>
          <cell r="O31">
            <v>5687.5</v>
          </cell>
          <cell r="P31">
            <v>5687.5</v>
          </cell>
          <cell r="Q31">
            <v>5687.5</v>
          </cell>
        </row>
        <row r="32">
          <cell r="A32" t="str">
            <v>08SAH12</v>
          </cell>
          <cell r="B32" t="str">
            <v>Children's Book Publishing &amp; Distribution</v>
          </cell>
          <cell r="C32" t="str">
            <v>SAH</v>
          </cell>
          <cell r="D32" t="str">
            <v>Can-CRM Project</v>
          </cell>
          <cell r="E32">
            <v>129999.96</v>
          </cell>
          <cell r="F32">
            <v>10833.33</v>
          </cell>
          <cell r="G32">
            <v>10833.33</v>
          </cell>
          <cell r="H32">
            <v>10833.33</v>
          </cell>
          <cell r="I32">
            <v>10833.33</v>
          </cell>
          <cell r="J32">
            <v>10833.33</v>
          </cell>
          <cell r="K32">
            <v>10833.33</v>
          </cell>
          <cell r="L32">
            <v>10833.33</v>
          </cell>
          <cell r="M32">
            <v>10833.33</v>
          </cell>
          <cell r="N32">
            <v>10833.33</v>
          </cell>
          <cell r="O32">
            <v>10833.33</v>
          </cell>
          <cell r="P32">
            <v>10833.33</v>
          </cell>
          <cell r="Q32">
            <v>10833.33</v>
          </cell>
        </row>
        <row r="33">
          <cell r="A33" t="str">
            <v>08SAH13</v>
          </cell>
          <cell r="B33" t="str">
            <v>Children's Book Publishing &amp; Distribution</v>
          </cell>
          <cell r="C33" t="str">
            <v>SAH</v>
          </cell>
          <cell r="D33" t="str">
            <v>Can IBM Laser Printer - lease buyout</v>
          </cell>
          <cell r="E33">
            <v>9999.9600000000009</v>
          </cell>
          <cell r="F33">
            <v>833.33</v>
          </cell>
          <cell r="G33">
            <v>833.33</v>
          </cell>
          <cell r="H33">
            <v>833.33</v>
          </cell>
          <cell r="I33">
            <v>833.33</v>
          </cell>
          <cell r="J33">
            <v>833.33</v>
          </cell>
          <cell r="K33">
            <v>833.33</v>
          </cell>
          <cell r="L33">
            <v>833.33</v>
          </cell>
          <cell r="M33">
            <v>833.33</v>
          </cell>
          <cell r="N33">
            <v>833.33</v>
          </cell>
          <cell r="O33">
            <v>833.33</v>
          </cell>
          <cell r="P33">
            <v>833.33</v>
          </cell>
          <cell r="Q33">
            <v>833.33</v>
          </cell>
        </row>
        <row r="34">
          <cell r="A34" t="str">
            <v>08SAH14</v>
          </cell>
          <cell r="B34" t="str">
            <v>Children's Book Publishing &amp; Distribution</v>
          </cell>
          <cell r="C34" t="str">
            <v>SAH</v>
          </cell>
          <cell r="D34" t="str">
            <v>Can - 8000 iseries &amp; LTO</v>
          </cell>
          <cell r="E34">
            <v>21500.04</v>
          </cell>
          <cell r="F34">
            <v>1791.67</v>
          </cell>
          <cell r="G34">
            <v>1791.67</v>
          </cell>
          <cell r="H34">
            <v>1791.67</v>
          </cell>
          <cell r="I34">
            <v>1791.67</v>
          </cell>
          <cell r="J34">
            <v>1791.67</v>
          </cell>
          <cell r="K34">
            <v>1791.67</v>
          </cell>
          <cell r="L34">
            <v>1791.67</v>
          </cell>
          <cell r="M34">
            <v>1791.67</v>
          </cell>
          <cell r="N34">
            <v>1791.67</v>
          </cell>
          <cell r="O34">
            <v>1791.67</v>
          </cell>
          <cell r="P34">
            <v>1791.67</v>
          </cell>
          <cell r="Q34">
            <v>1791.67</v>
          </cell>
        </row>
        <row r="35">
          <cell r="A35" t="str">
            <v>08SAH15</v>
          </cell>
          <cell r="B35" t="str">
            <v>Children's Book Publishing &amp; Distribution</v>
          </cell>
          <cell r="C35" t="str">
            <v>SAH</v>
          </cell>
          <cell r="D35" t="str">
            <v>Dby-Credit &amp; Collections Management System</v>
          </cell>
          <cell r="E35">
            <v>350000.03999999986</v>
          </cell>
          <cell r="F35">
            <v>29166.67</v>
          </cell>
          <cell r="G35">
            <v>29166.67</v>
          </cell>
          <cell r="H35">
            <v>29166.67</v>
          </cell>
          <cell r="I35">
            <v>29166.67</v>
          </cell>
          <cell r="J35">
            <v>29166.67</v>
          </cell>
          <cell r="K35">
            <v>29166.67</v>
          </cell>
          <cell r="L35">
            <v>29166.67</v>
          </cell>
          <cell r="M35">
            <v>29166.67</v>
          </cell>
          <cell r="N35">
            <v>29166.67</v>
          </cell>
          <cell r="O35">
            <v>29166.67</v>
          </cell>
          <cell r="P35">
            <v>29166.67</v>
          </cell>
          <cell r="Q35">
            <v>29166.67</v>
          </cell>
        </row>
        <row r="36">
          <cell r="A36" t="str">
            <v>08SAH2</v>
          </cell>
          <cell r="B36" t="str">
            <v>Children's Book Publishing &amp; Distribution</v>
          </cell>
          <cell r="C36" t="str">
            <v>SAH</v>
          </cell>
          <cell r="D36" t="str">
            <v>Dby-CRM Web Services</v>
          </cell>
          <cell r="E36">
            <v>474999.96000000014</v>
          </cell>
          <cell r="F36">
            <v>39583.33</v>
          </cell>
          <cell r="G36">
            <v>39583.33</v>
          </cell>
          <cell r="H36">
            <v>39583.33</v>
          </cell>
          <cell r="I36">
            <v>39583.33</v>
          </cell>
          <cell r="J36">
            <v>39583.33</v>
          </cell>
          <cell r="K36">
            <v>39583.33</v>
          </cell>
          <cell r="L36">
            <v>39583.33</v>
          </cell>
          <cell r="M36">
            <v>39583.33</v>
          </cell>
          <cell r="N36">
            <v>39583.33</v>
          </cell>
          <cell r="O36">
            <v>39583.33</v>
          </cell>
          <cell r="P36">
            <v>39583.33</v>
          </cell>
          <cell r="Q36">
            <v>39583.33</v>
          </cell>
        </row>
        <row r="37">
          <cell r="A37" t="str">
            <v>08SAH3</v>
          </cell>
          <cell r="B37" t="str">
            <v>Children's Book Publishing &amp; Distribution</v>
          </cell>
          <cell r="C37" t="str">
            <v>SAH</v>
          </cell>
          <cell r="D37" t="str">
            <v>Dby-IT Customer Service (IVR) ***</v>
          </cell>
          <cell r="E37">
            <v>350000.03999999986</v>
          </cell>
          <cell r="F37">
            <v>29166.67</v>
          </cell>
          <cell r="G37">
            <v>29166.67</v>
          </cell>
          <cell r="H37">
            <v>29166.67</v>
          </cell>
          <cell r="I37">
            <v>29166.67</v>
          </cell>
          <cell r="J37">
            <v>29166.67</v>
          </cell>
          <cell r="K37">
            <v>29166.67</v>
          </cell>
          <cell r="L37">
            <v>29166.67</v>
          </cell>
          <cell r="M37">
            <v>29166.67</v>
          </cell>
          <cell r="N37">
            <v>29166.67</v>
          </cell>
          <cell r="O37">
            <v>29166.67</v>
          </cell>
          <cell r="P37">
            <v>29166.67</v>
          </cell>
          <cell r="Q37">
            <v>29166.67</v>
          </cell>
        </row>
        <row r="38">
          <cell r="A38" t="str">
            <v>08SAH4</v>
          </cell>
          <cell r="B38" t="str">
            <v>Children's Book Publishing &amp; Distribution</v>
          </cell>
          <cell r="C38" t="str">
            <v>SAH</v>
          </cell>
          <cell r="D38" t="str">
            <v>Dby-Furniture &amp; Fixtures, Office Equipment, etc.</v>
          </cell>
          <cell r="E38">
            <v>69999.960000000006</v>
          </cell>
          <cell r="F38">
            <v>5833.33</v>
          </cell>
          <cell r="G38">
            <v>5833.33</v>
          </cell>
          <cell r="H38">
            <v>5833.33</v>
          </cell>
          <cell r="I38">
            <v>5833.33</v>
          </cell>
          <cell r="J38">
            <v>5833.33</v>
          </cell>
          <cell r="K38">
            <v>5833.33</v>
          </cell>
          <cell r="L38">
            <v>5833.33</v>
          </cell>
          <cell r="M38">
            <v>5833.33</v>
          </cell>
          <cell r="N38">
            <v>5833.33</v>
          </cell>
          <cell r="O38">
            <v>5833.33</v>
          </cell>
          <cell r="P38">
            <v>5833.33</v>
          </cell>
          <cell r="Q38">
            <v>5833.33</v>
          </cell>
        </row>
        <row r="39">
          <cell r="A39" t="str">
            <v>08SAH5</v>
          </cell>
          <cell r="B39" t="str">
            <v>Children's Book Publishing &amp; Distribution</v>
          </cell>
          <cell r="C39" t="str">
            <v>SAH</v>
          </cell>
          <cell r="D39" t="str">
            <v>UK-Fixtures &amp; Fittings</v>
          </cell>
          <cell r="E39">
            <v>5000.04</v>
          </cell>
          <cell r="F39">
            <v>416.67</v>
          </cell>
          <cell r="G39">
            <v>416.67</v>
          </cell>
          <cell r="H39">
            <v>416.67</v>
          </cell>
          <cell r="I39">
            <v>416.67</v>
          </cell>
          <cell r="J39">
            <v>416.67</v>
          </cell>
          <cell r="K39">
            <v>416.67</v>
          </cell>
          <cell r="L39">
            <v>416.67</v>
          </cell>
          <cell r="M39">
            <v>416.67</v>
          </cell>
          <cell r="N39">
            <v>416.67</v>
          </cell>
          <cell r="O39">
            <v>416.67</v>
          </cell>
          <cell r="P39">
            <v>416.67</v>
          </cell>
          <cell r="Q39">
            <v>416.67</v>
          </cell>
        </row>
        <row r="40">
          <cell r="A40" t="str">
            <v>08SAH6</v>
          </cell>
          <cell r="B40" t="str">
            <v>Children's Book Publishing &amp; Distribution</v>
          </cell>
          <cell r="C40" t="str">
            <v>SAH</v>
          </cell>
          <cell r="D40" t="str">
            <v xml:space="preserve">UK-PC Replacement Program </v>
          </cell>
          <cell r="E40">
            <v>17355</v>
          </cell>
          <cell r="F40">
            <v>1446.25</v>
          </cell>
          <cell r="G40">
            <v>1446.25</v>
          </cell>
          <cell r="H40">
            <v>1446.25</v>
          </cell>
          <cell r="I40">
            <v>1446.25</v>
          </cell>
          <cell r="J40">
            <v>1446.25</v>
          </cell>
          <cell r="K40">
            <v>1446.25</v>
          </cell>
          <cell r="L40">
            <v>1446.25</v>
          </cell>
          <cell r="M40">
            <v>1446.25</v>
          </cell>
          <cell r="N40">
            <v>1446.25</v>
          </cell>
          <cell r="O40">
            <v>1446.25</v>
          </cell>
          <cell r="P40">
            <v>1446.25</v>
          </cell>
          <cell r="Q40">
            <v>1446.25</v>
          </cell>
        </row>
        <row r="41">
          <cell r="A41" t="str">
            <v>08SAH7</v>
          </cell>
          <cell r="B41" t="str">
            <v>Children's Book Publishing &amp; Distribution</v>
          </cell>
          <cell r="C41" t="str">
            <v>SAH</v>
          </cell>
          <cell r="D41" t="str">
            <v>UK-Business Continuity / Security Project</v>
          </cell>
          <cell r="E41">
            <v>19500</v>
          </cell>
          <cell r="F41">
            <v>1625</v>
          </cell>
          <cell r="G41">
            <v>1625</v>
          </cell>
          <cell r="H41">
            <v>1625</v>
          </cell>
          <cell r="I41">
            <v>1625</v>
          </cell>
          <cell r="J41">
            <v>1625</v>
          </cell>
          <cell r="K41">
            <v>1625</v>
          </cell>
          <cell r="L41">
            <v>1625</v>
          </cell>
          <cell r="M41">
            <v>1625</v>
          </cell>
          <cell r="N41">
            <v>1625</v>
          </cell>
          <cell r="O41">
            <v>1625</v>
          </cell>
          <cell r="P41">
            <v>1625</v>
          </cell>
          <cell r="Q41">
            <v>1625</v>
          </cell>
        </row>
        <row r="42">
          <cell r="A42" t="str">
            <v>08SAH8</v>
          </cell>
          <cell r="B42" t="str">
            <v>Children's Book Publishing &amp; Distribution</v>
          </cell>
          <cell r="C42" t="str">
            <v>SAH</v>
          </cell>
          <cell r="D42" t="str">
            <v>UK-Other IT Projects</v>
          </cell>
          <cell r="E42">
            <v>16575</v>
          </cell>
          <cell r="F42">
            <v>1381.25</v>
          </cell>
          <cell r="G42">
            <v>1381.25</v>
          </cell>
          <cell r="H42">
            <v>1381.25</v>
          </cell>
          <cell r="I42">
            <v>1381.25</v>
          </cell>
          <cell r="J42">
            <v>1381.25</v>
          </cell>
          <cell r="K42">
            <v>1381.25</v>
          </cell>
          <cell r="L42">
            <v>1381.25</v>
          </cell>
          <cell r="M42">
            <v>1381.25</v>
          </cell>
          <cell r="N42">
            <v>1381.25</v>
          </cell>
          <cell r="O42">
            <v>1381.25</v>
          </cell>
          <cell r="P42">
            <v>1381.25</v>
          </cell>
          <cell r="Q42">
            <v>1381.25</v>
          </cell>
        </row>
        <row r="43">
          <cell r="A43" t="str">
            <v>08SAH9</v>
          </cell>
          <cell r="B43" t="str">
            <v>Children's Book Publishing &amp; Distribution</v>
          </cell>
          <cell r="C43" t="str">
            <v>SAH</v>
          </cell>
          <cell r="D43" t="str">
            <v>UK-Symposium Express - Add-on Phone System</v>
          </cell>
          <cell r="E43">
            <v>46800</v>
          </cell>
          <cell r="F43">
            <v>3900</v>
          </cell>
          <cell r="G43">
            <v>3900</v>
          </cell>
          <cell r="H43">
            <v>3900</v>
          </cell>
          <cell r="I43">
            <v>3900</v>
          </cell>
          <cell r="J43">
            <v>3900</v>
          </cell>
          <cell r="K43">
            <v>3900</v>
          </cell>
          <cell r="L43">
            <v>3900</v>
          </cell>
          <cell r="M43">
            <v>3900</v>
          </cell>
          <cell r="N43">
            <v>3900</v>
          </cell>
          <cell r="O43">
            <v>3900</v>
          </cell>
          <cell r="P43">
            <v>3900</v>
          </cell>
          <cell r="Q43">
            <v>3900</v>
          </cell>
        </row>
        <row r="44">
          <cell r="A44" t="str">
            <v>08T1</v>
          </cell>
          <cell r="B44" t="str">
            <v>Children's Book Publishing &amp; Distribution</v>
          </cell>
          <cell r="C44" t="str">
            <v>Trade</v>
          </cell>
          <cell r="D44" t="str">
            <v>POET System Enhancement</v>
          </cell>
          <cell r="E44">
            <v>69999.960000000006</v>
          </cell>
          <cell r="F44">
            <v>5833.33</v>
          </cell>
          <cell r="G44">
            <v>5833.33</v>
          </cell>
          <cell r="H44">
            <v>5833.33</v>
          </cell>
          <cell r="I44">
            <v>5833.33</v>
          </cell>
          <cell r="J44">
            <v>5833.33</v>
          </cell>
          <cell r="K44">
            <v>5833.33</v>
          </cell>
          <cell r="L44">
            <v>5833.33</v>
          </cell>
          <cell r="M44">
            <v>5833.33</v>
          </cell>
          <cell r="N44">
            <v>5833.33</v>
          </cell>
          <cell r="O44">
            <v>5833.33</v>
          </cell>
          <cell r="P44">
            <v>5833.33</v>
          </cell>
          <cell r="Q44">
            <v>5833.33</v>
          </cell>
        </row>
        <row r="45">
          <cell r="A45" t="str">
            <v>08T2</v>
          </cell>
          <cell r="B45" t="str">
            <v>Children's Book Publishing &amp; Distribution</v>
          </cell>
          <cell r="C45" t="str">
            <v>Trade</v>
          </cell>
          <cell r="D45" t="str">
            <v>MacPro Computers + Monitors (Creative Dept)</v>
          </cell>
          <cell r="E45">
            <v>32400</v>
          </cell>
          <cell r="F45">
            <v>2700</v>
          </cell>
          <cell r="G45">
            <v>2700</v>
          </cell>
          <cell r="H45">
            <v>2700</v>
          </cell>
          <cell r="I45">
            <v>2700</v>
          </cell>
          <cell r="J45">
            <v>2700</v>
          </cell>
          <cell r="K45">
            <v>2700</v>
          </cell>
          <cell r="L45">
            <v>2700</v>
          </cell>
          <cell r="M45">
            <v>2700</v>
          </cell>
          <cell r="N45">
            <v>2700</v>
          </cell>
          <cell r="O45">
            <v>2700</v>
          </cell>
          <cell r="P45">
            <v>2700</v>
          </cell>
          <cell r="Q45">
            <v>2700</v>
          </cell>
        </row>
        <row r="46">
          <cell r="A46" t="str">
            <v>08T3</v>
          </cell>
          <cell r="B46" t="str">
            <v>Children's Book Publishing &amp; Distribution</v>
          </cell>
          <cell r="C46" t="str">
            <v>Trade</v>
          </cell>
          <cell r="D46" t="str">
            <v>iMac Computers (Creative Dept)</v>
          </cell>
          <cell r="E46">
            <v>5760</v>
          </cell>
          <cell r="F46">
            <v>480</v>
          </cell>
          <cell r="G46">
            <v>480</v>
          </cell>
          <cell r="H46">
            <v>480</v>
          </cell>
          <cell r="I46">
            <v>480</v>
          </cell>
          <cell r="J46">
            <v>480</v>
          </cell>
          <cell r="K46">
            <v>480</v>
          </cell>
          <cell r="L46">
            <v>480</v>
          </cell>
          <cell r="M46">
            <v>480</v>
          </cell>
          <cell r="N46">
            <v>480</v>
          </cell>
          <cell r="O46">
            <v>480</v>
          </cell>
          <cell r="P46">
            <v>480</v>
          </cell>
          <cell r="Q46">
            <v>480</v>
          </cell>
        </row>
        <row r="47">
          <cell r="A47" t="str">
            <v>08T4</v>
          </cell>
          <cell r="B47" t="str">
            <v>Children's Book Publishing &amp; Distribution</v>
          </cell>
          <cell r="C47" t="str">
            <v>Trade</v>
          </cell>
          <cell r="D47" t="str">
            <v>Printers</v>
          </cell>
          <cell r="E47">
            <v>3060</v>
          </cell>
          <cell r="F47">
            <v>255</v>
          </cell>
          <cell r="G47">
            <v>255</v>
          </cell>
          <cell r="H47">
            <v>255</v>
          </cell>
          <cell r="I47">
            <v>255</v>
          </cell>
          <cell r="J47">
            <v>255</v>
          </cell>
          <cell r="K47">
            <v>255</v>
          </cell>
          <cell r="L47">
            <v>255</v>
          </cell>
          <cell r="M47">
            <v>255</v>
          </cell>
          <cell r="N47">
            <v>255</v>
          </cell>
          <cell r="O47">
            <v>255</v>
          </cell>
          <cell r="P47">
            <v>255</v>
          </cell>
          <cell r="Q47">
            <v>255</v>
          </cell>
        </row>
        <row r="48">
          <cell r="A48" t="str">
            <v>07CSMAG1</v>
          </cell>
          <cell r="B48" t="str">
            <v>Educational Publishing</v>
          </cell>
          <cell r="C48" t="str">
            <v>Classroom Magazines</v>
          </cell>
          <cell r="D48" t="str">
            <v>St. Charles Telemarketing Center</v>
          </cell>
          <cell r="E48">
            <v>95000</v>
          </cell>
          <cell r="F48">
            <v>0</v>
          </cell>
          <cell r="G48">
            <v>5000</v>
          </cell>
          <cell r="H48">
            <v>10000</v>
          </cell>
          <cell r="I48">
            <v>20000</v>
          </cell>
          <cell r="J48">
            <v>10000</v>
          </cell>
          <cell r="K48">
            <v>10000</v>
          </cell>
          <cell r="L48">
            <v>10000</v>
          </cell>
          <cell r="M48">
            <v>10000</v>
          </cell>
          <cell r="N48">
            <v>10000</v>
          </cell>
          <cell r="O48">
            <v>10000</v>
          </cell>
          <cell r="P48">
            <v>0</v>
          </cell>
          <cell r="Q48">
            <v>0</v>
          </cell>
        </row>
        <row r="49">
          <cell r="A49" t="str">
            <v>07CSMAG2</v>
          </cell>
          <cell r="B49" t="str">
            <v>Educational Publishing</v>
          </cell>
          <cell r="C49" t="str">
            <v>Classroom Magazines</v>
          </cell>
          <cell r="D49" t="str">
            <v>St. Charles Expansion</v>
          </cell>
          <cell r="E49">
            <v>9300</v>
          </cell>
          <cell r="F49">
            <v>0</v>
          </cell>
          <cell r="G49">
            <v>9300</v>
          </cell>
          <cell r="H49">
            <v>0</v>
          </cell>
          <cell r="I49">
            <v>0</v>
          </cell>
          <cell r="J49">
            <v>0</v>
          </cell>
          <cell r="K49">
            <v>0</v>
          </cell>
          <cell r="L49">
            <v>0</v>
          </cell>
          <cell r="M49">
            <v>0</v>
          </cell>
          <cell r="N49">
            <v>0</v>
          </cell>
          <cell r="O49">
            <v>0</v>
          </cell>
          <cell r="P49">
            <v>0</v>
          </cell>
          <cell r="Q49">
            <v>0</v>
          </cell>
        </row>
        <row r="50">
          <cell r="A50" t="str">
            <v>08CSMAG1</v>
          </cell>
          <cell r="B50" t="str">
            <v>Educational Publishing</v>
          </cell>
          <cell r="C50" t="str">
            <v>Classroom Magazines</v>
          </cell>
          <cell r="D50" t="str">
            <v>RTL National Field Support Center</v>
          </cell>
          <cell r="E50">
            <v>40000</v>
          </cell>
          <cell r="F50">
            <v>0</v>
          </cell>
          <cell r="G50">
            <v>10000</v>
          </cell>
          <cell r="H50">
            <v>0</v>
          </cell>
          <cell r="I50">
            <v>0</v>
          </cell>
          <cell r="J50">
            <v>10000</v>
          </cell>
          <cell r="K50">
            <v>0</v>
          </cell>
          <cell r="L50">
            <v>0</v>
          </cell>
          <cell r="M50">
            <v>10000</v>
          </cell>
          <cell r="N50">
            <v>0</v>
          </cell>
          <cell r="O50">
            <v>0</v>
          </cell>
          <cell r="P50">
            <v>10000</v>
          </cell>
          <cell r="Q50">
            <v>0</v>
          </cell>
        </row>
        <row r="51">
          <cell r="A51" t="str">
            <v>08CSMAG2</v>
          </cell>
          <cell r="B51" t="str">
            <v>Educational Publishing</v>
          </cell>
          <cell r="C51" t="str">
            <v>Classroom Magazines</v>
          </cell>
          <cell r="D51" t="str">
            <v>Editorial Department - Workstation Upgrades</v>
          </cell>
          <cell r="E51">
            <v>70000</v>
          </cell>
          <cell r="F51">
            <v>0</v>
          </cell>
          <cell r="G51">
            <v>5400</v>
          </cell>
          <cell r="H51">
            <v>26000</v>
          </cell>
          <cell r="I51">
            <v>0</v>
          </cell>
          <cell r="J51">
            <v>0</v>
          </cell>
          <cell r="K51">
            <v>25000</v>
          </cell>
          <cell r="L51">
            <v>0</v>
          </cell>
          <cell r="M51">
            <v>0</v>
          </cell>
          <cell r="N51">
            <v>13600</v>
          </cell>
          <cell r="O51">
            <v>0</v>
          </cell>
          <cell r="P51">
            <v>0</v>
          </cell>
          <cell r="Q51">
            <v>0</v>
          </cell>
        </row>
        <row r="52">
          <cell r="A52" t="str">
            <v>08CSMAG3</v>
          </cell>
          <cell r="B52" t="str">
            <v>Educational Publishing</v>
          </cell>
          <cell r="C52" t="str">
            <v>Classroom Magazines</v>
          </cell>
          <cell r="D52" t="str">
            <v>Editorial Department - Shared Resources Upgrades</v>
          </cell>
          <cell r="E52">
            <v>50000</v>
          </cell>
          <cell r="F52">
            <v>0</v>
          </cell>
          <cell r="G52">
            <v>35000</v>
          </cell>
          <cell r="H52">
            <v>15000</v>
          </cell>
          <cell r="I52">
            <v>0</v>
          </cell>
          <cell r="J52">
            <v>0</v>
          </cell>
          <cell r="K52">
            <v>0</v>
          </cell>
          <cell r="L52">
            <v>0</v>
          </cell>
          <cell r="M52">
            <v>0</v>
          </cell>
          <cell r="N52">
            <v>0</v>
          </cell>
          <cell r="O52">
            <v>0</v>
          </cell>
          <cell r="P52">
            <v>0</v>
          </cell>
          <cell r="Q52">
            <v>0</v>
          </cell>
        </row>
        <row r="53">
          <cell r="A53" t="str">
            <v>08CSMAG4</v>
          </cell>
          <cell r="B53" t="str">
            <v>Educational Publishing</v>
          </cell>
          <cell r="C53" t="str">
            <v>Classroom Magazines</v>
          </cell>
          <cell r="D53" t="str">
            <v>Marketing Department - Upgrades</v>
          </cell>
          <cell r="E53">
            <v>9000</v>
          </cell>
          <cell r="F53">
            <v>0</v>
          </cell>
          <cell r="G53">
            <v>0</v>
          </cell>
          <cell r="H53">
            <v>0</v>
          </cell>
          <cell r="I53">
            <v>0</v>
          </cell>
          <cell r="J53">
            <v>9000</v>
          </cell>
          <cell r="K53">
            <v>0</v>
          </cell>
          <cell r="L53">
            <v>0</v>
          </cell>
          <cell r="M53">
            <v>0</v>
          </cell>
          <cell r="N53">
            <v>0</v>
          </cell>
          <cell r="O53">
            <v>0</v>
          </cell>
          <cell r="P53">
            <v>0</v>
          </cell>
          <cell r="Q53">
            <v>0</v>
          </cell>
        </row>
        <row r="54">
          <cell r="A54" t="str">
            <v>08CUR1</v>
          </cell>
          <cell r="B54" t="str">
            <v>Educational Publishing</v>
          </cell>
          <cell r="C54" t="str">
            <v>Curriculum</v>
          </cell>
          <cell r="D54" t="str">
            <v>Admin - Replacement of Networked Printer</v>
          </cell>
          <cell r="E54">
            <v>9000</v>
          </cell>
          <cell r="F54">
            <v>750</v>
          </cell>
          <cell r="G54">
            <v>750</v>
          </cell>
          <cell r="H54">
            <v>750</v>
          </cell>
          <cell r="I54">
            <v>750</v>
          </cell>
          <cell r="J54">
            <v>750</v>
          </cell>
          <cell r="K54">
            <v>750</v>
          </cell>
          <cell r="L54">
            <v>750</v>
          </cell>
          <cell r="M54">
            <v>750</v>
          </cell>
          <cell r="N54">
            <v>750</v>
          </cell>
          <cell r="O54">
            <v>750</v>
          </cell>
          <cell r="P54">
            <v>750</v>
          </cell>
          <cell r="Q54">
            <v>750</v>
          </cell>
        </row>
        <row r="55">
          <cell r="A55" t="str">
            <v>08CUR10</v>
          </cell>
          <cell r="B55" t="str">
            <v>Educational Publishing</v>
          </cell>
          <cell r="C55" t="str">
            <v>Curriculum</v>
          </cell>
          <cell r="D55" t="str">
            <v>Editorial - Furniture</v>
          </cell>
          <cell r="E55">
            <v>19890</v>
          </cell>
          <cell r="F55">
            <v>1657.5</v>
          </cell>
          <cell r="G55">
            <v>1657.5</v>
          </cell>
          <cell r="H55">
            <v>1657.5</v>
          </cell>
          <cell r="I55">
            <v>1657.5</v>
          </cell>
          <cell r="J55">
            <v>1657.5</v>
          </cell>
          <cell r="K55">
            <v>1657.5</v>
          </cell>
          <cell r="L55">
            <v>1657.5</v>
          </cell>
          <cell r="M55">
            <v>1657.5</v>
          </cell>
          <cell r="N55">
            <v>1657.5</v>
          </cell>
          <cell r="O55">
            <v>1657.5</v>
          </cell>
          <cell r="P55">
            <v>1657.5</v>
          </cell>
          <cell r="Q55">
            <v>1657.5</v>
          </cell>
        </row>
        <row r="56">
          <cell r="A56" t="str">
            <v>08CUR11</v>
          </cell>
          <cell r="B56" t="str">
            <v>Educational Publishing</v>
          </cell>
          <cell r="C56" t="str">
            <v>Curriculum</v>
          </cell>
          <cell r="D56" t="str">
            <v>Marketing - Various Computers/ small hardware</v>
          </cell>
          <cell r="E56">
            <v>7569</v>
          </cell>
          <cell r="F56">
            <v>630.75</v>
          </cell>
          <cell r="G56">
            <v>630.75</v>
          </cell>
          <cell r="H56">
            <v>630.75</v>
          </cell>
          <cell r="I56">
            <v>630.75</v>
          </cell>
          <cell r="J56">
            <v>630.75</v>
          </cell>
          <cell r="K56">
            <v>630.75</v>
          </cell>
          <cell r="L56">
            <v>630.75</v>
          </cell>
          <cell r="M56">
            <v>630.75</v>
          </cell>
          <cell r="N56">
            <v>630.75</v>
          </cell>
          <cell r="O56">
            <v>630.75</v>
          </cell>
          <cell r="P56">
            <v>630.75</v>
          </cell>
          <cell r="Q56">
            <v>630.75</v>
          </cell>
        </row>
        <row r="57">
          <cell r="A57" t="str">
            <v>08CUR12</v>
          </cell>
          <cell r="B57" t="str">
            <v>Educational Publishing</v>
          </cell>
          <cell r="C57" t="str">
            <v>Curriculum</v>
          </cell>
          <cell r="D57" t="str">
            <v>Marketing - Various Printers</v>
          </cell>
          <cell r="E57">
            <v>5400</v>
          </cell>
          <cell r="F57">
            <v>450</v>
          </cell>
          <cell r="G57">
            <v>450</v>
          </cell>
          <cell r="H57">
            <v>450</v>
          </cell>
          <cell r="I57">
            <v>450</v>
          </cell>
          <cell r="J57">
            <v>450</v>
          </cell>
          <cell r="K57">
            <v>450</v>
          </cell>
          <cell r="L57">
            <v>450</v>
          </cell>
          <cell r="M57">
            <v>450</v>
          </cell>
          <cell r="N57">
            <v>450</v>
          </cell>
          <cell r="O57">
            <v>450</v>
          </cell>
          <cell r="P57">
            <v>450</v>
          </cell>
          <cell r="Q57">
            <v>450</v>
          </cell>
        </row>
        <row r="58">
          <cell r="A58" t="str">
            <v>08CUR13</v>
          </cell>
          <cell r="B58" t="str">
            <v>Educational Publishing</v>
          </cell>
          <cell r="C58" t="str">
            <v>Curriculum</v>
          </cell>
          <cell r="D58" t="str">
            <v>Marketing - G5 Mac desktops</v>
          </cell>
          <cell r="E58">
            <v>19080</v>
          </cell>
          <cell r="F58">
            <v>1590</v>
          </cell>
          <cell r="G58">
            <v>1590</v>
          </cell>
          <cell r="H58">
            <v>1590</v>
          </cell>
          <cell r="I58">
            <v>1590</v>
          </cell>
          <cell r="J58">
            <v>1590</v>
          </cell>
          <cell r="K58">
            <v>1590</v>
          </cell>
          <cell r="L58">
            <v>1590</v>
          </cell>
          <cell r="M58">
            <v>1590</v>
          </cell>
          <cell r="N58">
            <v>1590</v>
          </cell>
          <cell r="O58">
            <v>1590</v>
          </cell>
          <cell r="P58">
            <v>1590</v>
          </cell>
          <cell r="Q58">
            <v>1590</v>
          </cell>
        </row>
        <row r="59">
          <cell r="A59" t="str">
            <v>08CUR14</v>
          </cell>
          <cell r="B59" t="str">
            <v>Educational Publishing</v>
          </cell>
          <cell r="C59" t="str">
            <v>Curriculum</v>
          </cell>
          <cell r="D59" t="str">
            <v>Marketing - various software</v>
          </cell>
          <cell r="E59">
            <v>9000</v>
          </cell>
          <cell r="F59">
            <v>750</v>
          </cell>
          <cell r="G59">
            <v>750</v>
          </cell>
          <cell r="H59">
            <v>750</v>
          </cell>
          <cell r="I59">
            <v>750</v>
          </cell>
          <cell r="J59">
            <v>750</v>
          </cell>
          <cell r="K59">
            <v>750</v>
          </cell>
          <cell r="L59">
            <v>750</v>
          </cell>
          <cell r="M59">
            <v>750</v>
          </cell>
          <cell r="N59">
            <v>750</v>
          </cell>
          <cell r="O59">
            <v>750</v>
          </cell>
          <cell r="P59">
            <v>750</v>
          </cell>
          <cell r="Q59">
            <v>750</v>
          </cell>
        </row>
        <row r="60">
          <cell r="A60" t="str">
            <v>08CUR15</v>
          </cell>
          <cell r="B60" t="str">
            <v>Educational Publishing</v>
          </cell>
          <cell r="C60" t="str">
            <v>Curriculum</v>
          </cell>
          <cell r="D60" t="str">
            <v>Field Sales - Replacement LCD Projectors (30)</v>
          </cell>
          <cell r="E60">
            <v>60000</v>
          </cell>
          <cell r="F60">
            <v>5000</v>
          </cell>
          <cell r="G60">
            <v>5000</v>
          </cell>
          <cell r="H60">
            <v>5000</v>
          </cell>
          <cell r="I60">
            <v>5000</v>
          </cell>
          <cell r="J60">
            <v>5000</v>
          </cell>
          <cell r="K60">
            <v>5000</v>
          </cell>
          <cell r="L60">
            <v>5000</v>
          </cell>
          <cell r="M60">
            <v>5000</v>
          </cell>
          <cell r="N60">
            <v>5000</v>
          </cell>
          <cell r="O60">
            <v>5000</v>
          </cell>
          <cell r="P60">
            <v>5000</v>
          </cell>
          <cell r="Q60">
            <v>5000</v>
          </cell>
        </row>
        <row r="61">
          <cell r="A61" t="str">
            <v>08CUR16</v>
          </cell>
          <cell r="B61" t="str">
            <v>Educational Publishing</v>
          </cell>
          <cell r="C61" t="str">
            <v>Curriculum</v>
          </cell>
          <cell r="D61" t="str">
            <v>Field Sales - Various Computers/ small hardware</v>
          </cell>
          <cell r="E61">
            <v>9900</v>
          </cell>
          <cell r="F61">
            <v>825</v>
          </cell>
          <cell r="G61">
            <v>825</v>
          </cell>
          <cell r="H61">
            <v>825</v>
          </cell>
          <cell r="I61">
            <v>825</v>
          </cell>
          <cell r="J61">
            <v>825</v>
          </cell>
          <cell r="K61">
            <v>825</v>
          </cell>
          <cell r="L61">
            <v>825</v>
          </cell>
          <cell r="M61">
            <v>825</v>
          </cell>
          <cell r="N61">
            <v>825</v>
          </cell>
          <cell r="O61">
            <v>825</v>
          </cell>
          <cell r="P61">
            <v>825</v>
          </cell>
          <cell r="Q61">
            <v>825</v>
          </cell>
        </row>
        <row r="62">
          <cell r="A62" t="str">
            <v>08CUR17</v>
          </cell>
          <cell r="B62" t="str">
            <v>Educational Publishing</v>
          </cell>
          <cell r="C62" t="str">
            <v>Curriculum</v>
          </cell>
          <cell r="D62" t="str">
            <v>Field Sales - Various Software</v>
          </cell>
          <cell r="E62">
            <v>7200</v>
          </cell>
          <cell r="F62">
            <v>600</v>
          </cell>
          <cell r="G62">
            <v>600</v>
          </cell>
          <cell r="H62">
            <v>600</v>
          </cell>
          <cell r="I62">
            <v>600</v>
          </cell>
          <cell r="J62">
            <v>600</v>
          </cell>
          <cell r="K62">
            <v>600</v>
          </cell>
          <cell r="L62">
            <v>600</v>
          </cell>
          <cell r="M62">
            <v>600</v>
          </cell>
          <cell r="N62">
            <v>600</v>
          </cell>
          <cell r="O62">
            <v>600</v>
          </cell>
          <cell r="P62">
            <v>600</v>
          </cell>
          <cell r="Q62">
            <v>600</v>
          </cell>
        </row>
        <row r="63">
          <cell r="A63" t="str">
            <v>08CUR18</v>
          </cell>
          <cell r="B63" t="str">
            <v>Educational Publishing</v>
          </cell>
          <cell r="C63" t="str">
            <v>Curriculum</v>
          </cell>
          <cell r="D63" t="str">
            <v>Field Sales - Various Printers</v>
          </cell>
          <cell r="E63">
            <v>6750</v>
          </cell>
          <cell r="F63">
            <v>562.5</v>
          </cell>
          <cell r="G63">
            <v>562.5</v>
          </cell>
          <cell r="H63">
            <v>562.5</v>
          </cell>
          <cell r="I63">
            <v>562.5</v>
          </cell>
          <cell r="J63">
            <v>562.5</v>
          </cell>
          <cell r="K63">
            <v>562.5</v>
          </cell>
          <cell r="L63">
            <v>562.5</v>
          </cell>
          <cell r="M63">
            <v>562.5</v>
          </cell>
          <cell r="N63">
            <v>562.5</v>
          </cell>
          <cell r="O63">
            <v>562.5</v>
          </cell>
          <cell r="P63">
            <v>562.5</v>
          </cell>
          <cell r="Q63">
            <v>562.5</v>
          </cell>
        </row>
        <row r="64">
          <cell r="A64" t="str">
            <v>08CUR19</v>
          </cell>
          <cell r="B64" t="str">
            <v>Educational Publishing</v>
          </cell>
          <cell r="C64" t="str">
            <v>Curriculum</v>
          </cell>
          <cell r="D64" t="str">
            <v>Field Sales - SW Training Room lighting</v>
          </cell>
          <cell r="E64">
            <v>2499.9599999999996</v>
          </cell>
          <cell r="F64">
            <v>208.33</v>
          </cell>
          <cell r="G64">
            <v>208.33</v>
          </cell>
          <cell r="H64">
            <v>208.33</v>
          </cell>
          <cell r="I64">
            <v>208.33</v>
          </cell>
          <cell r="J64">
            <v>208.33</v>
          </cell>
          <cell r="K64">
            <v>208.33</v>
          </cell>
          <cell r="L64">
            <v>208.33</v>
          </cell>
          <cell r="M64">
            <v>208.33</v>
          </cell>
          <cell r="N64">
            <v>208.33</v>
          </cell>
          <cell r="O64">
            <v>208.33</v>
          </cell>
          <cell r="P64">
            <v>208.33</v>
          </cell>
          <cell r="Q64">
            <v>208.33</v>
          </cell>
        </row>
        <row r="65">
          <cell r="A65" t="str">
            <v>08CUR2</v>
          </cell>
          <cell r="B65" t="str">
            <v>Educational Publishing</v>
          </cell>
          <cell r="C65" t="str">
            <v>Curriculum</v>
          </cell>
          <cell r="D65" t="str">
            <v>Admin - Computer Peripherals</v>
          </cell>
          <cell r="E65">
            <v>2700</v>
          </cell>
          <cell r="F65">
            <v>225</v>
          </cell>
          <cell r="G65">
            <v>225</v>
          </cell>
          <cell r="H65">
            <v>225</v>
          </cell>
          <cell r="I65">
            <v>225</v>
          </cell>
          <cell r="J65">
            <v>225</v>
          </cell>
          <cell r="K65">
            <v>225</v>
          </cell>
          <cell r="L65">
            <v>225</v>
          </cell>
          <cell r="M65">
            <v>225</v>
          </cell>
          <cell r="N65">
            <v>225</v>
          </cell>
          <cell r="O65">
            <v>225</v>
          </cell>
          <cell r="P65">
            <v>225</v>
          </cell>
          <cell r="Q65">
            <v>225</v>
          </cell>
        </row>
        <row r="66">
          <cell r="A66" t="str">
            <v>08CUR20</v>
          </cell>
          <cell r="B66" t="str">
            <v>Educational Publishing</v>
          </cell>
          <cell r="C66" t="str">
            <v>Curriculum</v>
          </cell>
          <cell r="D66" t="str">
            <v>Field Sales - Office Furniture</v>
          </cell>
          <cell r="E66">
            <v>3999.9599999999996</v>
          </cell>
          <cell r="F66">
            <v>333.33</v>
          </cell>
          <cell r="G66">
            <v>333.33</v>
          </cell>
          <cell r="H66">
            <v>333.33</v>
          </cell>
          <cell r="I66">
            <v>333.33</v>
          </cell>
          <cell r="J66">
            <v>333.33</v>
          </cell>
          <cell r="K66">
            <v>333.33</v>
          </cell>
          <cell r="L66">
            <v>333.33</v>
          </cell>
          <cell r="M66">
            <v>333.33</v>
          </cell>
          <cell r="N66">
            <v>333.33</v>
          </cell>
          <cell r="O66">
            <v>333.33</v>
          </cell>
          <cell r="P66">
            <v>333.33</v>
          </cell>
          <cell r="Q66">
            <v>333.33</v>
          </cell>
        </row>
        <row r="67">
          <cell r="A67" t="str">
            <v>08CUR21</v>
          </cell>
          <cell r="B67" t="str">
            <v>Educational Publishing</v>
          </cell>
          <cell r="C67" t="str">
            <v>Curriculum</v>
          </cell>
          <cell r="D67" t="str">
            <v>Field Sales - 20" iMac (2)</v>
          </cell>
          <cell r="E67">
            <v>5400</v>
          </cell>
          <cell r="F67">
            <v>450</v>
          </cell>
          <cell r="G67">
            <v>450</v>
          </cell>
          <cell r="H67">
            <v>450</v>
          </cell>
          <cell r="I67">
            <v>450</v>
          </cell>
          <cell r="J67">
            <v>450</v>
          </cell>
          <cell r="K67">
            <v>450</v>
          </cell>
          <cell r="L67">
            <v>450</v>
          </cell>
          <cell r="M67">
            <v>450</v>
          </cell>
          <cell r="N67">
            <v>450</v>
          </cell>
          <cell r="O67">
            <v>450</v>
          </cell>
          <cell r="P67">
            <v>450</v>
          </cell>
          <cell r="Q67">
            <v>450</v>
          </cell>
        </row>
        <row r="68">
          <cell r="A68" t="str">
            <v>08CUR22</v>
          </cell>
          <cell r="B68" t="str">
            <v>Educational Publishing</v>
          </cell>
          <cell r="C68" t="str">
            <v>Curriculum</v>
          </cell>
          <cell r="D68" t="str">
            <v>Field Sales - LCD Projectors (39)</v>
          </cell>
          <cell r="E68">
            <v>78000</v>
          </cell>
          <cell r="F68">
            <v>6500</v>
          </cell>
          <cell r="G68">
            <v>6500</v>
          </cell>
          <cell r="H68">
            <v>6500</v>
          </cell>
          <cell r="I68">
            <v>6500</v>
          </cell>
          <cell r="J68">
            <v>6500</v>
          </cell>
          <cell r="K68">
            <v>6500</v>
          </cell>
          <cell r="L68">
            <v>6500</v>
          </cell>
          <cell r="M68">
            <v>6500</v>
          </cell>
          <cell r="N68">
            <v>6500</v>
          </cell>
          <cell r="O68">
            <v>6500</v>
          </cell>
          <cell r="P68">
            <v>6500</v>
          </cell>
          <cell r="Q68">
            <v>6500</v>
          </cell>
        </row>
        <row r="69">
          <cell r="A69" t="str">
            <v>08CUR23</v>
          </cell>
          <cell r="B69" t="str">
            <v>Educational Publishing</v>
          </cell>
          <cell r="C69" t="str">
            <v>Curriculum</v>
          </cell>
          <cell r="D69" t="str">
            <v>Field Sales - Westmonth Office Relocation</v>
          </cell>
          <cell r="E69">
            <v>55800</v>
          </cell>
          <cell r="F69">
            <v>4650</v>
          </cell>
          <cell r="G69">
            <v>4650</v>
          </cell>
          <cell r="H69">
            <v>4650</v>
          </cell>
          <cell r="I69">
            <v>4650</v>
          </cell>
          <cell r="J69">
            <v>4650</v>
          </cell>
          <cell r="K69">
            <v>4650</v>
          </cell>
          <cell r="L69">
            <v>4650</v>
          </cell>
          <cell r="M69">
            <v>4650</v>
          </cell>
          <cell r="N69">
            <v>4650</v>
          </cell>
          <cell r="O69">
            <v>4650</v>
          </cell>
          <cell r="P69">
            <v>4650</v>
          </cell>
          <cell r="Q69">
            <v>4650</v>
          </cell>
        </row>
        <row r="70">
          <cell r="A70" t="str">
            <v>08CUR24</v>
          </cell>
          <cell r="B70" t="str">
            <v>Educational Publishing</v>
          </cell>
          <cell r="C70" t="str">
            <v>Curriculum</v>
          </cell>
          <cell r="D70" t="str">
            <v>Field Sales - CRM Project</v>
          </cell>
          <cell r="E70">
            <v>309999.96000000008</v>
          </cell>
          <cell r="F70">
            <v>25833.33</v>
          </cell>
          <cell r="G70">
            <v>25833.33</v>
          </cell>
          <cell r="H70">
            <v>25833.33</v>
          </cell>
          <cell r="I70">
            <v>25833.33</v>
          </cell>
          <cell r="J70">
            <v>25833.33</v>
          </cell>
          <cell r="K70">
            <v>25833.33</v>
          </cell>
          <cell r="L70">
            <v>25833.33</v>
          </cell>
          <cell r="M70">
            <v>25833.33</v>
          </cell>
          <cell r="N70">
            <v>25833.33</v>
          </cell>
          <cell r="O70">
            <v>25833.33</v>
          </cell>
          <cell r="P70">
            <v>25833.33</v>
          </cell>
          <cell r="Q70">
            <v>25833.33</v>
          </cell>
        </row>
        <row r="71">
          <cell r="A71" t="str">
            <v>08CUR27</v>
          </cell>
          <cell r="B71" t="str">
            <v>Educational Publishing</v>
          </cell>
          <cell r="C71" t="str">
            <v>Curriculum</v>
          </cell>
          <cell r="D71" t="str">
            <v>Marketing - Administrator Punchout Test with San Diego</v>
          </cell>
          <cell r="E71">
            <v>300000</v>
          </cell>
          <cell r="F71">
            <v>25000</v>
          </cell>
          <cell r="G71">
            <v>25000</v>
          </cell>
          <cell r="H71">
            <v>25000</v>
          </cell>
          <cell r="I71">
            <v>25000</v>
          </cell>
          <cell r="J71">
            <v>25000</v>
          </cell>
          <cell r="K71">
            <v>25000</v>
          </cell>
          <cell r="L71">
            <v>25000</v>
          </cell>
          <cell r="M71">
            <v>25000</v>
          </cell>
          <cell r="N71">
            <v>25000</v>
          </cell>
          <cell r="O71">
            <v>25000</v>
          </cell>
          <cell r="P71">
            <v>25000</v>
          </cell>
          <cell r="Q71">
            <v>25000</v>
          </cell>
        </row>
        <row r="72">
          <cell r="A72" t="str">
            <v>08CUR3</v>
          </cell>
          <cell r="B72" t="str">
            <v>Educational Publishing</v>
          </cell>
          <cell r="C72" t="str">
            <v>Curriculum</v>
          </cell>
          <cell r="D72" t="str">
            <v>Admin - Various Software</v>
          </cell>
          <cell r="E72">
            <v>1800</v>
          </cell>
          <cell r="F72">
            <v>150</v>
          </cell>
          <cell r="G72">
            <v>150</v>
          </cell>
          <cell r="H72">
            <v>150</v>
          </cell>
          <cell r="I72">
            <v>150</v>
          </cell>
          <cell r="J72">
            <v>150</v>
          </cell>
          <cell r="K72">
            <v>150</v>
          </cell>
          <cell r="L72">
            <v>150</v>
          </cell>
          <cell r="M72">
            <v>150</v>
          </cell>
          <cell r="N72">
            <v>150</v>
          </cell>
          <cell r="O72">
            <v>150</v>
          </cell>
          <cell r="P72">
            <v>150</v>
          </cell>
          <cell r="Q72">
            <v>150</v>
          </cell>
        </row>
        <row r="73">
          <cell r="A73" t="str">
            <v>08CUR4</v>
          </cell>
          <cell r="B73" t="str">
            <v>Educational Publishing</v>
          </cell>
          <cell r="C73" t="str">
            <v>Curriculum</v>
          </cell>
          <cell r="D73" t="str">
            <v>Admin - Assessment</v>
          </cell>
          <cell r="E73">
            <v>1800</v>
          </cell>
          <cell r="F73">
            <v>150</v>
          </cell>
          <cell r="G73">
            <v>150</v>
          </cell>
          <cell r="H73">
            <v>150</v>
          </cell>
          <cell r="I73">
            <v>150</v>
          </cell>
          <cell r="J73">
            <v>150</v>
          </cell>
          <cell r="K73">
            <v>150</v>
          </cell>
          <cell r="L73">
            <v>150</v>
          </cell>
          <cell r="M73">
            <v>150</v>
          </cell>
          <cell r="N73">
            <v>150</v>
          </cell>
          <cell r="O73">
            <v>150</v>
          </cell>
          <cell r="P73">
            <v>150</v>
          </cell>
          <cell r="Q73">
            <v>150</v>
          </cell>
        </row>
        <row r="74">
          <cell r="A74" t="str">
            <v>08CUR5</v>
          </cell>
          <cell r="B74" t="str">
            <v>Educational Publishing</v>
          </cell>
          <cell r="C74" t="str">
            <v>Curriculum</v>
          </cell>
          <cell r="D74" t="str">
            <v>Editorial - Various Software</v>
          </cell>
          <cell r="E74">
            <v>54414</v>
          </cell>
          <cell r="F74">
            <v>4534.5</v>
          </cell>
          <cell r="G74">
            <v>4534.5</v>
          </cell>
          <cell r="H74">
            <v>4534.5</v>
          </cell>
          <cell r="I74">
            <v>4534.5</v>
          </cell>
          <cell r="J74">
            <v>4534.5</v>
          </cell>
          <cell r="K74">
            <v>4534.5</v>
          </cell>
          <cell r="L74">
            <v>4534.5</v>
          </cell>
          <cell r="M74">
            <v>4534.5</v>
          </cell>
          <cell r="N74">
            <v>4534.5</v>
          </cell>
          <cell r="O74">
            <v>4534.5</v>
          </cell>
          <cell r="P74">
            <v>4534.5</v>
          </cell>
          <cell r="Q74">
            <v>4534.5</v>
          </cell>
        </row>
        <row r="75">
          <cell r="A75" t="str">
            <v>08CUR6</v>
          </cell>
          <cell r="B75" t="str">
            <v>Educational Publishing</v>
          </cell>
          <cell r="C75" t="str">
            <v>Curriculum</v>
          </cell>
          <cell r="D75" t="str">
            <v>Editorial - Various Computers/ small hardware</v>
          </cell>
          <cell r="E75">
            <v>20925</v>
          </cell>
          <cell r="F75">
            <v>1743.75</v>
          </cell>
          <cell r="G75">
            <v>1743.75</v>
          </cell>
          <cell r="H75">
            <v>1743.75</v>
          </cell>
          <cell r="I75">
            <v>1743.75</v>
          </cell>
          <cell r="J75">
            <v>1743.75</v>
          </cell>
          <cell r="K75">
            <v>1743.75</v>
          </cell>
          <cell r="L75">
            <v>1743.75</v>
          </cell>
          <cell r="M75">
            <v>1743.75</v>
          </cell>
          <cell r="N75">
            <v>1743.75</v>
          </cell>
          <cell r="O75">
            <v>1743.75</v>
          </cell>
          <cell r="P75">
            <v>1743.75</v>
          </cell>
          <cell r="Q75">
            <v>1743.75</v>
          </cell>
        </row>
        <row r="76">
          <cell r="A76" t="str">
            <v>08CUR7</v>
          </cell>
          <cell r="B76" t="str">
            <v>Educational Publishing</v>
          </cell>
          <cell r="C76" t="str">
            <v>Curriculum</v>
          </cell>
          <cell r="D76" t="str">
            <v>Editorial - Various Printers</v>
          </cell>
          <cell r="E76">
            <v>41580</v>
          </cell>
          <cell r="F76">
            <v>3465</v>
          </cell>
          <cell r="G76">
            <v>3465</v>
          </cell>
          <cell r="H76">
            <v>3465</v>
          </cell>
          <cell r="I76">
            <v>3465</v>
          </cell>
          <cell r="J76">
            <v>3465</v>
          </cell>
          <cell r="K76">
            <v>3465</v>
          </cell>
          <cell r="L76">
            <v>3465</v>
          </cell>
          <cell r="M76">
            <v>3465</v>
          </cell>
          <cell r="N76">
            <v>3465</v>
          </cell>
          <cell r="O76">
            <v>3465</v>
          </cell>
          <cell r="P76">
            <v>3465</v>
          </cell>
          <cell r="Q76">
            <v>3465</v>
          </cell>
        </row>
        <row r="77">
          <cell r="A77" t="str">
            <v>08CUR8</v>
          </cell>
          <cell r="B77" t="str">
            <v>Educational Publishing</v>
          </cell>
          <cell r="C77" t="str">
            <v>Curriculum</v>
          </cell>
          <cell r="D77" t="str">
            <v>Editorial - Suitcase</v>
          </cell>
          <cell r="E77">
            <v>2199.9599999999996</v>
          </cell>
          <cell r="F77">
            <v>183.33</v>
          </cell>
          <cell r="G77">
            <v>183.33</v>
          </cell>
          <cell r="H77">
            <v>183.33</v>
          </cell>
          <cell r="I77">
            <v>183.33</v>
          </cell>
          <cell r="J77">
            <v>183.33</v>
          </cell>
          <cell r="K77">
            <v>183.33</v>
          </cell>
          <cell r="L77">
            <v>183.33</v>
          </cell>
          <cell r="M77">
            <v>183.33</v>
          </cell>
          <cell r="N77">
            <v>183.33</v>
          </cell>
          <cell r="O77">
            <v>183.33</v>
          </cell>
          <cell r="P77">
            <v>183.33</v>
          </cell>
          <cell r="Q77">
            <v>183.33</v>
          </cell>
        </row>
        <row r="78">
          <cell r="A78" t="str">
            <v>08CUR9</v>
          </cell>
          <cell r="B78" t="str">
            <v>Educational Publishing</v>
          </cell>
          <cell r="C78" t="str">
            <v>Curriculum</v>
          </cell>
          <cell r="D78" t="str">
            <v>Editorial - G5 Towers</v>
          </cell>
          <cell r="E78">
            <v>24999.960000000006</v>
          </cell>
          <cell r="F78">
            <v>2083.33</v>
          </cell>
          <cell r="G78">
            <v>2083.33</v>
          </cell>
          <cell r="H78">
            <v>2083.33</v>
          </cell>
          <cell r="I78">
            <v>2083.33</v>
          </cell>
          <cell r="J78">
            <v>2083.33</v>
          </cell>
          <cell r="K78">
            <v>2083.33</v>
          </cell>
          <cell r="L78">
            <v>2083.33</v>
          </cell>
          <cell r="M78">
            <v>2083.33</v>
          </cell>
          <cell r="N78">
            <v>2083.33</v>
          </cell>
          <cell r="O78">
            <v>2083.33</v>
          </cell>
          <cell r="P78">
            <v>2083.33</v>
          </cell>
          <cell r="Q78">
            <v>2083.33</v>
          </cell>
        </row>
        <row r="79">
          <cell r="A79" t="str">
            <v>08PP1</v>
          </cell>
          <cell r="B79" t="str">
            <v>Educational Publishing</v>
          </cell>
          <cell r="C79" t="str">
            <v>Paperbacks</v>
          </cell>
          <cell r="D79" t="str">
            <v>RTL Packaging Template for New Products</v>
          </cell>
          <cell r="E79">
            <v>150000</v>
          </cell>
          <cell r="F79">
            <v>0</v>
          </cell>
          <cell r="G79">
            <v>0</v>
          </cell>
          <cell r="H79">
            <v>0</v>
          </cell>
          <cell r="I79">
            <v>25000</v>
          </cell>
          <cell r="J79">
            <v>25000</v>
          </cell>
          <cell r="K79">
            <v>45000</v>
          </cell>
          <cell r="L79">
            <v>55000</v>
          </cell>
          <cell r="M79">
            <v>0</v>
          </cell>
          <cell r="N79">
            <v>0</v>
          </cell>
          <cell r="O79">
            <v>0</v>
          </cell>
          <cell r="P79">
            <v>0</v>
          </cell>
          <cell r="Q79">
            <v>0</v>
          </cell>
        </row>
        <row r="80">
          <cell r="A80" t="str">
            <v>08PP2</v>
          </cell>
          <cell r="B80" t="str">
            <v>Educational Publishing</v>
          </cell>
          <cell r="C80" t="str">
            <v>Paperbacks</v>
          </cell>
          <cell r="D80" t="str">
            <v>Editorial - equipment upgrades (purchase of MACs for new and existing employees)</v>
          </cell>
          <cell r="E80">
            <v>19800</v>
          </cell>
          <cell r="F80">
            <v>11800</v>
          </cell>
          <cell r="G80">
            <v>0</v>
          </cell>
          <cell r="H80">
            <v>0</v>
          </cell>
          <cell r="I80">
            <v>8000</v>
          </cell>
          <cell r="J80">
            <v>0</v>
          </cell>
          <cell r="K80">
            <v>0</v>
          </cell>
          <cell r="L80">
            <v>0</v>
          </cell>
          <cell r="M80">
            <v>0</v>
          </cell>
          <cell r="N80">
            <v>0</v>
          </cell>
          <cell r="O80">
            <v>0</v>
          </cell>
          <cell r="P80">
            <v>0</v>
          </cell>
          <cell r="Q80">
            <v>0</v>
          </cell>
        </row>
        <row r="81">
          <cell r="A81" t="str">
            <v>08PP3</v>
          </cell>
          <cell r="B81" t="str">
            <v>Educational Publishing</v>
          </cell>
          <cell r="C81" t="str">
            <v>Paperbacks</v>
          </cell>
          <cell r="D81" t="str">
            <v>Marketing - equipment upgrades</v>
          </cell>
          <cell r="E81">
            <v>9000</v>
          </cell>
          <cell r="F81">
            <v>5000</v>
          </cell>
          <cell r="G81">
            <v>0</v>
          </cell>
          <cell r="H81">
            <v>0</v>
          </cell>
          <cell r="I81">
            <v>0</v>
          </cell>
          <cell r="J81">
            <v>4000</v>
          </cell>
          <cell r="K81">
            <v>0</v>
          </cell>
          <cell r="L81">
            <v>0</v>
          </cell>
          <cell r="M81">
            <v>0</v>
          </cell>
          <cell r="N81">
            <v>0</v>
          </cell>
          <cell r="O81">
            <v>0</v>
          </cell>
          <cell r="P81">
            <v>0</v>
          </cell>
          <cell r="Q81">
            <v>0</v>
          </cell>
        </row>
        <row r="82">
          <cell r="A82" t="str">
            <v>08SLP1</v>
          </cell>
          <cell r="B82" t="str">
            <v>Educational Publishing</v>
          </cell>
          <cell r="C82" t="str">
            <v>SLP</v>
          </cell>
          <cell r="D82" t="str">
            <v>Peoplesoft CRM Software Implementation - Salesforce</v>
          </cell>
          <cell r="E82">
            <v>696999.96</v>
          </cell>
          <cell r="F82">
            <v>58083.33</v>
          </cell>
          <cell r="G82">
            <v>58083.33</v>
          </cell>
          <cell r="H82">
            <v>58083.33</v>
          </cell>
          <cell r="I82">
            <v>58083.33</v>
          </cell>
          <cell r="J82">
            <v>58083.33</v>
          </cell>
          <cell r="K82">
            <v>58083.33</v>
          </cell>
          <cell r="L82">
            <v>58083.33</v>
          </cell>
          <cell r="M82">
            <v>58083.33</v>
          </cell>
          <cell r="N82">
            <v>58083.33</v>
          </cell>
          <cell r="O82">
            <v>58083.33</v>
          </cell>
          <cell r="P82">
            <v>58083.33</v>
          </cell>
          <cell r="Q82">
            <v>58083.33</v>
          </cell>
        </row>
        <row r="83">
          <cell r="A83" t="str">
            <v>08TR1</v>
          </cell>
          <cell r="B83" t="str">
            <v>Educational Publishing</v>
          </cell>
          <cell r="C83" t="str">
            <v>Teaching Resources</v>
          </cell>
          <cell r="D83" t="str">
            <v>MAC Computers &amp; Related</v>
          </cell>
          <cell r="E83">
            <v>24999.960000000006</v>
          </cell>
          <cell r="F83">
            <v>2083.33</v>
          </cell>
          <cell r="G83">
            <v>2083.33</v>
          </cell>
          <cell r="H83">
            <v>2083.33</v>
          </cell>
          <cell r="I83">
            <v>2083.33</v>
          </cell>
          <cell r="J83">
            <v>2083.33</v>
          </cell>
          <cell r="K83">
            <v>2083.33</v>
          </cell>
          <cell r="L83">
            <v>2083.33</v>
          </cell>
          <cell r="M83">
            <v>2083.33</v>
          </cell>
          <cell r="N83">
            <v>2083.33</v>
          </cell>
          <cell r="O83">
            <v>2083.33</v>
          </cell>
          <cell r="P83">
            <v>2083.33</v>
          </cell>
          <cell r="Q83">
            <v>2083.33</v>
          </cell>
        </row>
        <row r="84">
          <cell r="A84" t="str">
            <v>08TR2</v>
          </cell>
          <cell r="B84" t="str">
            <v>Educational Publishing</v>
          </cell>
          <cell r="C84" t="str">
            <v>Teaching Resources</v>
          </cell>
          <cell r="D84" t="str">
            <v>Printers/Scanners</v>
          </cell>
          <cell r="E84">
            <v>4033.32</v>
          </cell>
          <cell r="F84">
            <v>0</v>
          </cell>
          <cell r="G84">
            <v>833.33</v>
          </cell>
          <cell r="H84">
            <v>0</v>
          </cell>
          <cell r="I84">
            <v>833.33</v>
          </cell>
          <cell r="J84">
            <v>0</v>
          </cell>
          <cell r="K84">
            <v>833.33</v>
          </cell>
          <cell r="L84">
            <v>0</v>
          </cell>
          <cell r="M84">
            <v>833.33</v>
          </cell>
          <cell r="N84">
            <v>0</v>
          </cell>
          <cell r="O84">
            <v>700</v>
          </cell>
          <cell r="P84">
            <v>0</v>
          </cell>
          <cell r="Q84">
            <v>0</v>
          </cell>
        </row>
        <row r="85">
          <cell r="A85" t="str">
            <v>08TR3</v>
          </cell>
          <cell r="B85" t="str">
            <v>Educational Publishing</v>
          </cell>
          <cell r="C85" t="str">
            <v>Teaching Resources</v>
          </cell>
          <cell r="D85" t="str">
            <v>Other</v>
          </cell>
          <cell r="E85">
            <v>4033.32</v>
          </cell>
          <cell r="F85">
            <v>833.33</v>
          </cell>
          <cell r="G85">
            <v>0</v>
          </cell>
          <cell r="H85">
            <v>833.33</v>
          </cell>
          <cell r="I85">
            <v>0</v>
          </cell>
          <cell r="J85">
            <v>833.33</v>
          </cell>
          <cell r="K85">
            <v>0</v>
          </cell>
          <cell r="L85">
            <v>833.33</v>
          </cell>
          <cell r="M85">
            <v>0</v>
          </cell>
          <cell r="N85">
            <v>700</v>
          </cell>
          <cell r="O85">
            <v>0</v>
          </cell>
          <cell r="P85">
            <v>0</v>
          </cell>
          <cell r="Q85">
            <v>0</v>
          </cell>
        </row>
        <row r="86">
          <cell r="A86" t="str">
            <v>08TSP1</v>
          </cell>
          <cell r="B86" t="str">
            <v>Educational Publishing</v>
          </cell>
          <cell r="C86" t="str">
            <v>TSP</v>
          </cell>
          <cell r="D86" t="str">
            <v>TSP-3 Servers replace</v>
          </cell>
          <cell r="E86">
            <v>17100</v>
          </cell>
          <cell r="F86">
            <v>0</v>
          </cell>
          <cell r="G86">
            <v>5000</v>
          </cell>
          <cell r="H86">
            <v>0</v>
          </cell>
          <cell r="I86">
            <v>0</v>
          </cell>
          <cell r="J86">
            <v>5000</v>
          </cell>
          <cell r="K86">
            <v>0</v>
          </cell>
          <cell r="L86">
            <v>0</v>
          </cell>
          <cell r="M86">
            <v>3000</v>
          </cell>
          <cell r="N86">
            <v>0</v>
          </cell>
          <cell r="O86">
            <v>0</v>
          </cell>
          <cell r="P86">
            <v>0</v>
          </cell>
          <cell r="Q86">
            <v>4100</v>
          </cell>
        </row>
        <row r="87">
          <cell r="A87" t="str">
            <v>08TSP2</v>
          </cell>
          <cell r="B87" t="str">
            <v>Educational Publishing</v>
          </cell>
          <cell r="C87" t="str">
            <v>TSP</v>
          </cell>
          <cell r="D87" t="str">
            <v>TSP-4 Other non-IT</v>
          </cell>
          <cell r="E87">
            <v>7200</v>
          </cell>
          <cell r="F87">
            <v>0</v>
          </cell>
          <cell r="G87">
            <v>0</v>
          </cell>
          <cell r="H87">
            <v>0</v>
          </cell>
          <cell r="I87">
            <v>4200</v>
          </cell>
          <cell r="J87">
            <v>0</v>
          </cell>
          <cell r="K87">
            <v>0</v>
          </cell>
          <cell r="L87">
            <v>3000</v>
          </cell>
          <cell r="M87">
            <v>0</v>
          </cell>
          <cell r="N87">
            <v>0</v>
          </cell>
          <cell r="O87">
            <v>0</v>
          </cell>
          <cell r="P87">
            <v>0</v>
          </cell>
          <cell r="Q87">
            <v>0</v>
          </cell>
        </row>
        <row r="88">
          <cell r="A88" t="str">
            <v>08TSP3</v>
          </cell>
          <cell r="B88" t="str">
            <v>Educational Publishing</v>
          </cell>
          <cell r="C88" t="str">
            <v>TSP</v>
          </cell>
          <cell r="D88" t="str">
            <v>TSP-5 Other</v>
          </cell>
          <cell r="E88">
            <v>60000</v>
          </cell>
          <cell r="F88">
            <v>5000</v>
          </cell>
          <cell r="G88">
            <v>5000</v>
          </cell>
          <cell r="H88">
            <v>20000</v>
          </cell>
          <cell r="I88">
            <v>5000</v>
          </cell>
          <cell r="J88">
            <v>3000</v>
          </cell>
          <cell r="K88">
            <v>5000</v>
          </cell>
          <cell r="L88">
            <v>4000</v>
          </cell>
          <cell r="M88">
            <v>3000</v>
          </cell>
          <cell r="N88">
            <v>0</v>
          </cell>
          <cell r="O88">
            <v>10000</v>
          </cell>
          <cell r="P88">
            <v>0</v>
          </cell>
          <cell r="Q88">
            <v>0</v>
          </cell>
        </row>
        <row r="89">
          <cell r="A89" t="str">
            <v>08ARGNT1</v>
          </cell>
          <cell r="B89" t="str">
            <v>International</v>
          </cell>
          <cell r="C89" t="str">
            <v>Argentina</v>
          </cell>
          <cell r="D89" t="str">
            <v>Software Upgrade</v>
          </cell>
          <cell r="E89">
            <v>5000.04</v>
          </cell>
          <cell r="F89">
            <v>416.67</v>
          </cell>
          <cell r="G89">
            <v>416.67</v>
          </cell>
          <cell r="H89">
            <v>416.67</v>
          </cell>
          <cell r="I89">
            <v>416.67</v>
          </cell>
          <cell r="J89">
            <v>416.67</v>
          </cell>
          <cell r="K89">
            <v>416.67</v>
          </cell>
          <cell r="L89">
            <v>416.67</v>
          </cell>
          <cell r="M89">
            <v>416.67</v>
          </cell>
          <cell r="N89">
            <v>416.67</v>
          </cell>
          <cell r="O89">
            <v>416.67</v>
          </cell>
          <cell r="P89">
            <v>416.67</v>
          </cell>
          <cell r="Q89">
            <v>416.67</v>
          </cell>
        </row>
        <row r="90">
          <cell r="A90" t="str">
            <v>08AUST1</v>
          </cell>
          <cell r="B90" t="str">
            <v>International</v>
          </cell>
          <cell r="C90" t="str">
            <v>Australia</v>
          </cell>
          <cell r="D90" t="str">
            <v>Expansion-Building</v>
          </cell>
          <cell r="E90">
            <v>2527800</v>
          </cell>
          <cell r="F90">
            <v>210650</v>
          </cell>
          <cell r="G90">
            <v>210650</v>
          </cell>
          <cell r="H90">
            <v>210650</v>
          </cell>
          <cell r="I90">
            <v>210650</v>
          </cell>
          <cell r="J90">
            <v>210650</v>
          </cell>
          <cell r="K90">
            <v>210650</v>
          </cell>
          <cell r="L90">
            <v>210650</v>
          </cell>
          <cell r="M90">
            <v>210650</v>
          </cell>
          <cell r="N90">
            <v>210650</v>
          </cell>
          <cell r="O90">
            <v>210650</v>
          </cell>
          <cell r="P90">
            <v>210650</v>
          </cell>
          <cell r="Q90">
            <v>210650</v>
          </cell>
        </row>
        <row r="91">
          <cell r="A91" t="str">
            <v>08AUST10</v>
          </cell>
          <cell r="B91" t="str">
            <v>International</v>
          </cell>
          <cell r="C91" t="str">
            <v>Australia</v>
          </cell>
          <cell r="D91" t="str">
            <v>Citrix Servers</v>
          </cell>
          <cell r="E91">
            <v>5000.04</v>
          </cell>
          <cell r="F91">
            <v>416.67</v>
          </cell>
          <cell r="G91">
            <v>416.67</v>
          </cell>
          <cell r="H91">
            <v>416.67</v>
          </cell>
          <cell r="I91">
            <v>416.67</v>
          </cell>
          <cell r="J91">
            <v>416.67</v>
          </cell>
          <cell r="K91">
            <v>416.67</v>
          </cell>
          <cell r="L91">
            <v>416.67</v>
          </cell>
          <cell r="M91">
            <v>416.67</v>
          </cell>
          <cell r="N91">
            <v>416.67</v>
          </cell>
          <cell r="O91">
            <v>416.67</v>
          </cell>
          <cell r="P91">
            <v>416.67</v>
          </cell>
          <cell r="Q91">
            <v>416.67</v>
          </cell>
        </row>
        <row r="92">
          <cell r="A92" t="str">
            <v>08AUST11</v>
          </cell>
          <cell r="B92" t="str">
            <v>International</v>
          </cell>
          <cell r="C92" t="str">
            <v>Australia</v>
          </cell>
          <cell r="D92" t="str">
            <v>BPay/Phone Banking Retail</v>
          </cell>
          <cell r="E92">
            <v>11000.039999999999</v>
          </cell>
          <cell r="F92">
            <v>916.67</v>
          </cell>
          <cell r="G92">
            <v>916.67</v>
          </cell>
          <cell r="H92">
            <v>916.67</v>
          </cell>
          <cell r="I92">
            <v>916.67</v>
          </cell>
          <cell r="J92">
            <v>916.67</v>
          </cell>
          <cell r="K92">
            <v>916.67</v>
          </cell>
          <cell r="L92">
            <v>916.67</v>
          </cell>
          <cell r="M92">
            <v>916.67</v>
          </cell>
          <cell r="N92">
            <v>916.67</v>
          </cell>
          <cell r="O92">
            <v>916.67</v>
          </cell>
          <cell r="P92">
            <v>916.67</v>
          </cell>
          <cell r="Q92">
            <v>916.67</v>
          </cell>
        </row>
        <row r="93">
          <cell r="A93" t="str">
            <v>08AUST2</v>
          </cell>
          <cell r="B93" t="str">
            <v>International</v>
          </cell>
          <cell r="C93" t="str">
            <v>Australia</v>
          </cell>
          <cell r="D93" t="str">
            <v>Warehouse Expansion-Fittings</v>
          </cell>
          <cell r="E93">
            <v>335653.56</v>
          </cell>
          <cell r="F93">
            <v>27971.13</v>
          </cell>
          <cell r="G93">
            <v>27971.13</v>
          </cell>
          <cell r="H93">
            <v>27971.13</v>
          </cell>
          <cell r="I93">
            <v>27971.13</v>
          </cell>
          <cell r="J93">
            <v>27971.13</v>
          </cell>
          <cell r="K93">
            <v>27971.13</v>
          </cell>
          <cell r="L93">
            <v>27971.13</v>
          </cell>
          <cell r="M93">
            <v>27971.13</v>
          </cell>
          <cell r="N93">
            <v>27971.13</v>
          </cell>
          <cell r="O93">
            <v>27971.13</v>
          </cell>
          <cell r="P93">
            <v>27971.13</v>
          </cell>
          <cell r="Q93">
            <v>27971.13</v>
          </cell>
        </row>
        <row r="94">
          <cell r="A94" t="str">
            <v>08AUST3</v>
          </cell>
          <cell r="B94" t="str">
            <v>International</v>
          </cell>
          <cell r="C94" t="str">
            <v>Australia</v>
          </cell>
          <cell r="D94" t="str">
            <v>Fire Safety</v>
          </cell>
          <cell r="E94">
            <v>120000</v>
          </cell>
          <cell r="F94">
            <v>10000</v>
          </cell>
          <cell r="G94">
            <v>10000</v>
          </cell>
          <cell r="H94">
            <v>10000</v>
          </cell>
          <cell r="I94">
            <v>10000</v>
          </cell>
          <cell r="J94">
            <v>10000</v>
          </cell>
          <cell r="K94">
            <v>10000</v>
          </cell>
          <cell r="L94">
            <v>10000</v>
          </cell>
          <cell r="M94">
            <v>10000</v>
          </cell>
          <cell r="N94">
            <v>10000</v>
          </cell>
          <cell r="O94">
            <v>10000</v>
          </cell>
          <cell r="P94">
            <v>10000</v>
          </cell>
          <cell r="Q94">
            <v>10000</v>
          </cell>
        </row>
        <row r="95">
          <cell r="A95" t="str">
            <v>08AUST4</v>
          </cell>
          <cell r="B95" t="str">
            <v>International</v>
          </cell>
          <cell r="C95" t="str">
            <v>Australia</v>
          </cell>
          <cell r="D95" t="str">
            <v xml:space="preserve">New  Higher ReachTurret for new WH elevated roof </v>
          </cell>
          <cell r="E95">
            <v>153200.04</v>
          </cell>
          <cell r="F95">
            <v>12766.67</v>
          </cell>
          <cell r="G95">
            <v>12766.67</v>
          </cell>
          <cell r="H95">
            <v>12766.67</v>
          </cell>
          <cell r="I95">
            <v>12766.67</v>
          </cell>
          <cell r="J95">
            <v>12766.67</v>
          </cell>
          <cell r="K95">
            <v>12766.67</v>
          </cell>
          <cell r="L95">
            <v>12766.67</v>
          </cell>
          <cell r="M95">
            <v>12766.67</v>
          </cell>
          <cell r="N95">
            <v>12766.67</v>
          </cell>
          <cell r="O95">
            <v>12766.67</v>
          </cell>
          <cell r="P95">
            <v>12766.67</v>
          </cell>
          <cell r="Q95">
            <v>12766.67</v>
          </cell>
        </row>
        <row r="96">
          <cell r="A96" t="str">
            <v>08AUST5</v>
          </cell>
          <cell r="B96" t="str">
            <v>International</v>
          </cell>
          <cell r="C96" t="str">
            <v>Australia</v>
          </cell>
          <cell r="D96" t="str">
            <v>General Office Refurbishment/Relocations</v>
          </cell>
          <cell r="E96">
            <v>39066</v>
          </cell>
          <cell r="F96">
            <v>3255.5</v>
          </cell>
          <cell r="G96">
            <v>3255.5</v>
          </cell>
          <cell r="H96">
            <v>3255.5</v>
          </cell>
          <cell r="I96">
            <v>3255.5</v>
          </cell>
          <cell r="J96">
            <v>3255.5</v>
          </cell>
          <cell r="K96">
            <v>3255.5</v>
          </cell>
          <cell r="L96">
            <v>3255.5</v>
          </cell>
          <cell r="M96">
            <v>3255.5</v>
          </cell>
          <cell r="N96">
            <v>3255.5</v>
          </cell>
          <cell r="O96">
            <v>3255.5</v>
          </cell>
          <cell r="P96">
            <v>3255.5</v>
          </cell>
          <cell r="Q96">
            <v>3255.5</v>
          </cell>
        </row>
        <row r="97">
          <cell r="A97" t="str">
            <v>08AUST6</v>
          </cell>
          <cell r="B97" t="str">
            <v>International</v>
          </cell>
          <cell r="C97" t="str">
            <v>Australia</v>
          </cell>
          <cell r="D97" t="str">
            <v>Conveying for WH (Despatch)</v>
          </cell>
          <cell r="E97">
            <v>26810.039999999994</v>
          </cell>
          <cell r="F97">
            <v>2234.17</v>
          </cell>
          <cell r="G97">
            <v>2234.17</v>
          </cell>
          <cell r="H97">
            <v>2234.17</v>
          </cell>
          <cell r="I97">
            <v>2234.17</v>
          </cell>
          <cell r="J97">
            <v>2234.17</v>
          </cell>
          <cell r="K97">
            <v>2234.17</v>
          </cell>
          <cell r="L97">
            <v>2234.17</v>
          </cell>
          <cell r="M97">
            <v>2234.17</v>
          </cell>
          <cell r="N97">
            <v>2234.17</v>
          </cell>
          <cell r="O97">
            <v>2234.17</v>
          </cell>
          <cell r="P97">
            <v>2234.17</v>
          </cell>
          <cell r="Q97">
            <v>2234.17</v>
          </cell>
        </row>
        <row r="98">
          <cell r="A98" t="str">
            <v>08AUST7</v>
          </cell>
          <cell r="B98" t="str">
            <v>International</v>
          </cell>
          <cell r="C98" t="str">
            <v>Australia</v>
          </cell>
          <cell r="D98" t="str">
            <v>Online Ordering-New Media</v>
          </cell>
          <cell r="E98">
            <v>77000.039999999994</v>
          </cell>
          <cell r="F98">
            <v>6416.67</v>
          </cell>
          <cell r="G98">
            <v>6416.67</v>
          </cell>
          <cell r="H98">
            <v>6416.67</v>
          </cell>
          <cell r="I98">
            <v>6416.67</v>
          </cell>
          <cell r="J98">
            <v>6416.67</v>
          </cell>
          <cell r="K98">
            <v>6416.67</v>
          </cell>
          <cell r="L98">
            <v>6416.67</v>
          </cell>
          <cell r="M98">
            <v>6416.67</v>
          </cell>
          <cell r="N98">
            <v>6416.67</v>
          </cell>
          <cell r="O98">
            <v>6416.67</v>
          </cell>
          <cell r="P98">
            <v>6416.67</v>
          </cell>
          <cell r="Q98">
            <v>6416.67</v>
          </cell>
        </row>
        <row r="99">
          <cell r="A99" t="str">
            <v>08AUST8</v>
          </cell>
          <cell r="B99" t="str">
            <v>International</v>
          </cell>
          <cell r="C99" t="str">
            <v>Australia</v>
          </cell>
          <cell r="D99" t="str">
            <v>JADE Development</v>
          </cell>
          <cell r="E99">
            <v>84000</v>
          </cell>
          <cell r="F99">
            <v>7000</v>
          </cell>
          <cell r="G99">
            <v>7000</v>
          </cell>
          <cell r="H99">
            <v>7000</v>
          </cell>
          <cell r="I99">
            <v>7000</v>
          </cell>
          <cell r="J99">
            <v>7000</v>
          </cell>
          <cell r="K99">
            <v>7000</v>
          </cell>
          <cell r="L99">
            <v>7000</v>
          </cell>
          <cell r="M99">
            <v>7000</v>
          </cell>
          <cell r="N99">
            <v>7000</v>
          </cell>
          <cell r="O99">
            <v>7000</v>
          </cell>
          <cell r="P99">
            <v>7000</v>
          </cell>
          <cell r="Q99">
            <v>7000</v>
          </cell>
        </row>
        <row r="100">
          <cell r="A100" t="str">
            <v>08AUST9</v>
          </cell>
          <cell r="B100" t="str">
            <v>International</v>
          </cell>
          <cell r="C100" t="str">
            <v>Australia</v>
          </cell>
          <cell r="D100" t="str">
            <v>Jade User Licences</v>
          </cell>
          <cell r="E100">
            <v>23000.039999999994</v>
          </cell>
          <cell r="F100">
            <v>1916.67</v>
          </cell>
          <cell r="G100">
            <v>1916.67</v>
          </cell>
          <cell r="H100">
            <v>1916.67</v>
          </cell>
          <cell r="I100">
            <v>1916.67</v>
          </cell>
          <cell r="J100">
            <v>1916.67</v>
          </cell>
          <cell r="K100">
            <v>1916.67</v>
          </cell>
          <cell r="L100">
            <v>1916.67</v>
          </cell>
          <cell r="M100">
            <v>1916.67</v>
          </cell>
          <cell r="N100">
            <v>1916.67</v>
          </cell>
          <cell r="O100">
            <v>1916.67</v>
          </cell>
          <cell r="P100">
            <v>1916.67</v>
          </cell>
          <cell r="Q100">
            <v>1916.67</v>
          </cell>
        </row>
        <row r="101">
          <cell r="A101" t="str">
            <v>08CAN1</v>
          </cell>
          <cell r="B101" t="str">
            <v>International</v>
          </cell>
          <cell r="C101" t="str">
            <v>Canada</v>
          </cell>
          <cell r="D101" t="str">
            <v>Dematic Picking System</v>
          </cell>
          <cell r="E101">
            <v>996066.36000000022</v>
          </cell>
          <cell r="F101">
            <v>83005.53</v>
          </cell>
          <cell r="G101">
            <v>83005.53</v>
          </cell>
          <cell r="H101">
            <v>83005.53</v>
          </cell>
          <cell r="I101">
            <v>83005.53</v>
          </cell>
          <cell r="J101">
            <v>83005.53</v>
          </cell>
          <cell r="K101">
            <v>83005.53</v>
          </cell>
          <cell r="L101">
            <v>83005.53</v>
          </cell>
          <cell r="M101">
            <v>83005.53</v>
          </cell>
          <cell r="N101">
            <v>83005.53</v>
          </cell>
          <cell r="O101">
            <v>83005.53</v>
          </cell>
          <cell r="P101">
            <v>83005.53</v>
          </cell>
          <cell r="Q101">
            <v>83005.53</v>
          </cell>
        </row>
        <row r="102">
          <cell r="A102" t="str">
            <v>08CAN10</v>
          </cell>
          <cell r="B102" t="str">
            <v>International</v>
          </cell>
          <cell r="C102" t="str">
            <v>Canada</v>
          </cell>
          <cell r="D102" t="str">
            <v>Book Fair cases</v>
          </cell>
          <cell r="E102">
            <v>188583.95999999996</v>
          </cell>
          <cell r="F102">
            <v>15715.33</v>
          </cell>
          <cell r="G102">
            <v>15715.33</v>
          </cell>
          <cell r="H102">
            <v>15715.33</v>
          </cell>
          <cell r="I102">
            <v>15715.33</v>
          </cell>
          <cell r="J102">
            <v>15715.33</v>
          </cell>
          <cell r="K102">
            <v>15715.33</v>
          </cell>
          <cell r="L102">
            <v>15715.33</v>
          </cell>
          <cell r="M102">
            <v>15715.33</v>
          </cell>
          <cell r="N102">
            <v>15715.33</v>
          </cell>
          <cell r="O102">
            <v>15715.33</v>
          </cell>
          <cell r="P102">
            <v>15715.33</v>
          </cell>
          <cell r="Q102">
            <v>15715.33</v>
          </cell>
        </row>
        <row r="103">
          <cell r="A103" t="str">
            <v>08CAN11</v>
          </cell>
          <cell r="B103" t="str">
            <v>International</v>
          </cell>
          <cell r="C103" t="str">
            <v>Canada</v>
          </cell>
          <cell r="D103" t="str">
            <v>Various Book Fair warehouse moves</v>
          </cell>
          <cell r="E103">
            <v>42431.399999999994</v>
          </cell>
          <cell r="F103">
            <v>3535.95</v>
          </cell>
          <cell r="G103">
            <v>3535.95</v>
          </cell>
          <cell r="H103">
            <v>3535.95</v>
          </cell>
          <cell r="I103">
            <v>3535.95</v>
          </cell>
          <cell r="J103">
            <v>3535.95</v>
          </cell>
          <cell r="K103">
            <v>3535.95</v>
          </cell>
          <cell r="L103">
            <v>3535.95</v>
          </cell>
          <cell r="M103">
            <v>3535.95</v>
          </cell>
          <cell r="N103">
            <v>3535.95</v>
          </cell>
          <cell r="O103">
            <v>3535.95</v>
          </cell>
          <cell r="P103">
            <v>3535.95</v>
          </cell>
          <cell r="Q103">
            <v>3535.95</v>
          </cell>
        </row>
        <row r="104">
          <cell r="A104" t="str">
            <v>08CAN12</v>
          </cell>
          <cell r="B104" t="str">
            <v>International</v>
          </cell>
          <cell r="C104" t="str">
            <v>Canada</v>
          </cell>
          <cell r="D104" t="str">
            <v>Book Fair warehouse racking</v>
          </cell>
          <cell r="E104">
            <v>81005.39999999998</v>
          </cell>
          <cell r="F104">
            <v>6750.45</v>
          </cell>
          <cell r="G104">
            <v>6750.45</v>
          </cell>
          <cell r="H104">
            <v>6750.45</v>
          </cell>
          <cell r="I104">
            <v>6750.45</v>
          </cell>
          <cell r="J104">
            <v>6750.45</v>
          </cell>
          <cell r="K104">
            <v>6750.45</v>
          </cell>
          <cell r="L104">
            <v>6750.45</v>
          </cell>
          <cell r="M104">
            <v>6750.45</v>
          </cell>
          <cell r="N104">
            <v>6750.45</v>
          </cell>
          <cell r="O104">
            <v>6750.45</v>
          </cell>
          <cell r="P104">
            <v>6750.45</v>
          </cell>
          <cell r="Q104">
            <v>6750.45</v>
          </cell>
        </row>
        <row r="105">
          <cell r="A105" t="str">
            <v>08CAN13</v>
          </cell>
          <cell r="B105" t="str">
            <v>International</v>
          </cell>
          <cell r="C105" t="str">
            <v>Canada</v>
          </cell>
          <cell r="D105" t="str">
            <v>Book Fair lease truck buyouts</v>
          </cell>
          <cell r="E105">
            <v>36259.560000000005</v>
          </cell>
          <cell r="F105">
            <v>3021.63</v>
          </cell>
          <cell r="G105">
            <v>3021.63</v>
          </cell>
          <cell r="H105">
            <v>3021.63</v>
          </cell>
          <cell r="I105">
            <v>3021.63</v>
          </cell>
          <cell r="J105">
            <v>3021.63</v>
          </cell>
          <cell r="K105">
            <v>3021.63</v>
          </cell>
          <cell r="L105">
            <v>3021.63</v>
          </cell>
          <cell r="M105">
            <v>3021.63</v>
          </cell>
          <cell r="N105">
            <v>3021.63</v>
          </cell>
          <cell r="O105">
            <v>3021.63</v>
          </cell>
          <cell r="P105">
            <v>3021.63</v>
          </cell>
          <cell r="Q105">
            <v>3021.63</v>
          </cell>
        </row>
        <row r="106">
          <cell r="A106" t="str">
            <v>08CAN14</v>
          </cell>
          <cell r="B106" t="str">
            <v>International</v>
          </cell>
          <cell r="C106" t="str">
            <v>Canada</v>
          </cell>
          <cell r="D106" t="str">
            <v>Leasehold Improvement Book Fairs</v>
          </cell>
          <cell r="E106">
            <v>9000</v>
          </cell>
          <cell r="F106">
            <v>750</v>
          </cell>
          <cell r="G106">
            <v>750</v>
          </cell>
          <cell r="H106">
            <v>750</v>
          </cell>
          <cell r="I106">
            <v>750</v>
          </cell>
          <cell r="J106">
            <v>750</v>
          </cell>
          <cell r="K106">
            <v>750</v>
          </cell>
          <cell r="L106">
            <v>750</v>
          </cell>
          <cell r="M106">
            <v>750</v>
          </cell>
          <cell r="N106">
            <v>750</v>
          </cell>
          <cell r="O106">
            <v>750</v>
          </cell>
          <cell r="P106">
            <v>750</v>
          </cell>
          <cell r="Q106">
            <v>750</v>
          </cell>
        </row>
        <row r="107">
          <cell r="A107" t="str">
            <v>08CAN15</v>
          </cell>
          <cell r="B107" t="str">
            <v>International</v>
          </cell>
          <cell r="C107" t="str">
            <v>Canada</v>
          </cell>
          <cell r="D107" t="str">
            <v>ADDITIONAL SPENDING DECREASE TASK</v>
          </cell>
          <cell r="E107">
            <v>-300000</v>
          </cell>
          <cell r="F107">
            <v>-25000</v>
          </cell>
          <cell r="G107">
            <v>-25000</v>
          </cell>
          <cell r="H107">
            <v>-25000</v>
          </cell>
          <cell r="I107">
            <v>-25000</v>
          </cell>
          <cell r="J107">
            <v>-25000</v>
          </cell>
          <cell r="K107">
            <v>-25000</v>
          </cell>
          <cell r="L107">
            <v>-25000</v>
          </cell>
          <cell r="M107">
            <v>-25000</v>
          </cell>
          <cell r="N107">
            <v>-25000</v>
          </cell>
          <cell r="O107">
            <v>-25000</v>
          </cell>
          <cell r="P107">
            <v>-25000</v>
          </cell>
          <cell r="Q107">
            <v>-25000</v>
          </cell>
        </row>
        <row r="108">
          <cell r="A108" t="str">
            <v>08CAN2</v>
          </cell>
          <cell r="B108" t="str">
            <v>International</v>
          </cell>
          <cell r="C108" t="str">
            <v>Canada</v>
          </cell>
          <cell r="D108" t="str">
            <v>Warehouse additions Dematic</v>
          </cell>
          <cell r="E108">
            <v>315449.64</v>
          </cell>
          <cell r="F108">
            <v>26287.47</v>
          </cell>
          <cell r="G108">
            <v>26287.47</v>
          </cell>
          <cell r="H108">
            <v>26287.47</v>
          </cell>
          <cell r="I108">
            <v>26287.47</v>
          </cell>
          <cell r="J108">
            <v>26287.47</v>
          </cell>
          <cell r="K108">
            <v>26287.47</v>
          </cell>
          <cell r="L108">
            <v>26287.47</v>
          </cell>
          <cell r="M108">
            <v>26287.47</v>
          </cell>
          <cell r="N108">
            <v>26287.47</v>
          </cell>
          <cell r="O108">
            <v>26287.47</v>
          </cell>
          <cell r="P108">
            <v>26287.47</v>
          </cell>
          <cell r="Q108">
            <v>26287.47</v>
          </cell>
        </row>
        <row r="109">
          <cell r="A109" t="str">
            <v>08CAN3</v>
          </cell>
          <cell r="B109" t="str">
            <v>International</v>
          </cell>
          <cell r="C109" t="str">
            <v>Canada</v>
          </cell>
          <cell r="D109" t="str">
            <v>PC Equipment additions Dematic</v>
          </cell>
          <cell r="E109">
            <v>204013.56000000003</v>
          </cell>
          <cell r="F109">
            <v>17001.13</v>
          </cell>
          <cell r="G109">
            <v>17001.13</v>
          </cell>
          <cell r="H109">
            <v>17001.13</v>
          </cell>
          <cell r="I109">
            <v>17001.13</v>
          </cell>
          <cell r="J109">
            <v>17001.13</v>
          </cell>
          <cell r="K109">
            <v>17001.13</v>
          </cell>
          <cell r="L109">
            <v>17001.13</v>
          </cell>
          <cell r="M109">
            <v>17001.13</v>
          </cell>
          <cell r="N109">
            <v>17001.13</v>
          </cell>
          <cell r="O109">
            <v>17001.13</v>
          </cell>
          <cell r="P109">
            <v>17001.13</v>
          </cell>
          <cell r="Q109">
            <v>17001.13</v>
          </cell>
        </row>
        <row r="110">
          <cell r="A110" t="str">
            <v>08CAN4</v>
          </cell>
          <cell r="B110" t="str">
            <v>International</v>
          </cell>
          <cell r="C110" t="str">
            <v>Canada</v>
          </cell>
          <cell r="D110" t="str">
            <v>King Street air conditioning units</v>
          </cell>
          <cell r="E110">
            <v>18999.96</v>
          </cell>
          <cell r="F110">
            <v>1583.33</v>
          </cell>
          <cell r="G110">
            <v>1583.33</v>
          </cell>
          <cell r="H110">
            <v>1583.33</v>
          </cell>
          <cell r="I110">
            <v>1583.33</v>
          </cell>
          <cell r="J110">
            <v>1583.33</v>
          </cell>
          <cell r="K110">
            <v>1583.33</v>
          </cell>
          <cell r="L110">
            <v>1583.33</v>
          </cell>
          <cell r="M110">
            <v>1583.33</v>
          </cell>
          <cell r="N110">
            <v>1583.33</v>
          </cell>
          <cell r="O110">
            <v>1583.33</v>
          </cell>
          <cell r="P110">
            <v>1583.33</v>
          </cell>
          <cell r="Q110">
            <v>1583.33</v>
          </cell>
        </row>
        <row r="111">
          <cell r="A111" t="str">
            <v>08CAN5</v>
          </cell>
          <cell r="B111" t="str">
            <v>International</v>
          </cell>
          <cell r="C111" t="str">
            <v>Canada</v>
          </cell>
          <cell r="D111" t="str">
            <v>2 Book Club packaging machines</v>
          </cell>
          <cell r="E111">
            <v>40288.44</v>
          </cell>
          <cell r="F111">
            <v>3357.37</v>
          </cell>
          <cell r="G111">
            <v>3357.37</v>
          </cell>
          <cell r="H111">
            <v>3357.37</v>
          </cell>
          <cell r="I111">
            <v>3357.37</v>
          </cell>
          <cell r="J111">
            <v>3357.37</v>
          </cell>
          <cell r="K111">
            <v>3357.37</v>
          </cell>
          <cell r="L111">
            <v>3357.37</v>
          </cell>
          <cell r="M111">
            <v>3357.37</v>
          </cell>
          <cell r="N111">
            <v>3357.37</v>
          </cell>
          <cell r="O111">
            <v>3357.37</v>
          </cell>
          <cell r="P111">
            <v>3357.37</v>
          </cell>
          <cell r="Q111">
            <v>3357.37</v>
          </cell>
        </row>
        <row r="112">
          <cell r="A112" t="str">
            <v>08CAN6</v>
          </cell>
          <cell r="B112" t="str">
            <v>International</v>
          </cell>
          <cell r="C112" t="str">
            <v>Canada</v>
          </cell>
          <cell r="D112" t="str">
            <v>Newmarket Warehouse improvements</v>
          </cell>
          <cell r="E112">
            <v>124722.60000000002</v>
          </cell>
          <cell r="F112">
            <v>10393.549999999999</v>
          </cell>
          <cell r="G112">
            <v>10393.549999999999</v>
          </cell>
          <cell r="H112">
            <v>10393.549999999999</v>
          </cell>
          <cell r="I112">
            <v>10393.549999999999</v>
          </cell>
          <cell r="J112">
            <v>10393.549999999999</v>
          </cell>
          <cell r="K112">
            <v>10393.549999999999</v>
          </cell>
          <cell r="L112">
            <v>10393.549999999999</v>
          </cell>
          <cell r="M112">
            <v>10393.549999999999</v>
          </cell>
          <cell r="N112">
            <v>10393.549999999999</v>
          </cell>
          <cell r="O112">
            <v>10393.549999999999</v>
          </cell>
          <cell r="P112">
            <v>10393.549999999999</v>
          </cell>
          <cell r="Q112">
            <v>10393.549999999999</v>
          </cell>
        </row>
        <row r="113">
          <cell r="A113" t="str">
            <v>08CAN7</v>
          </cell>
          <cell r="B113" t="str">
            <v>International</v>
          </cell>
          <cell r="C113" t="str">
            <v>Canada</v>
          </cell>
          <cell r="D113" t="str">
            <v>PC Equipment /Printers/Network Upgrades</v>
          </cell>
          <cell r="E113">
            <v>200584.79999999996</v>
          </cell>
          <cell r="F113">
            <v>16715.400000000001</v>
          </cell>
          <cell r="G113">
            <v>16715.400000000001</v>
          </cell>
          <cell r="H113">
            <v>16715.400000000001</v>
          </cell>
          <cell r="I113">
            <v>16715.400000000001</v>
          </cell>
          <cell r="J113">
            <v>16715.400000000001</v>
          </cell>
          <cell r="K113">
            <v>16715.400000000001</v>
          </cell>
          <cell r="L113">
            <v>16715.400000000001</v>
          </cell>
          <cell r="M113">
            <v>16715.400000000001</v>
          </cell>
          <cell r="N113">
            <v>16715.400000000001</v>
          </cell>
          <cell r="O113">
            <v>16715.400000000001</v>
          </cell>
          <cell r="P113">
            <v>16715.400000000001</v>
          </cell>
          <cell r="Q113">
            <v>16715.400000000001</v>
          </cell>
        </row>
        <row r="114">
          <cell r="A114" t="str">
            <v>08CAN8</v>
          </cell>
          <cell r="B114" t="str">
            <v>International</v>
          </cell>
          <cell r="C114" t="str">
            <v>Canada</v>
          </cell>
          <cell r="D114" t="str">
            <v>Markham Data centre</v>
          </cell>
          <cell r="E114">
            <v>86577.240000000034</v>
          </cell>
          <cell r="F114">
            <v>7214.77</v>
          </cell>
          <cell r="G114">
            <v>7214.77</v>
          </cell>
          <cell r="H114">
            <v>7214.77</v>
          </cell>
          <cell r="I114">
            <v>7214.77</v>
          </cell>
          <cell r="J114">
            <v>7214.77</v>
          </cell>
          <cell r="K114">
            <v>7214.77</v>
          </cell>
          <cell r="L114">
            <v>7214.77</v>
          </cell>
          <cell r="M114">
            <v>7214.77</v>
          </cell>
          <cell r="N114">
            <v>7214.77</v>
          </cell>
          <cell r="O114">
            <v>7214.77</v>
          </cell>
          <cell r="P114">
            <v>7214.77</v>
          </cell>
          <cell r="Q114">
            <v>7214.77</v>
          </cell>
        </row>
        <row r="115">
          <cell r="A115" t="str">
            <v>08CAN9</v>
          </cell>
          <cell r="B115" t="str">
            <v>International</v>
          </cell>
          <cell r="C115" t="str">
            <v>Canada</v>
          </cell>
          <cell r="D115" t="str">
            <v>Hillmount Parking Lot repaving</v>
          </cell>
          <cell r="E115">
            <v>36859.560000000005</v>
          </cell>
          <cell r="F115">
            <v>3071.63</v>
          </cell>
          <cell r="G115">
            <v>3071.63</v>
          </cell>
          <cell r="H115">
            <v>3071.63</v>
          </cell>
          <cell r="I115">
            <v>3071.63</v>
          </cell>
          <cell r="J115">
            <v>3071.63</v>
          </cell>
          <cell r="K115">
            <v>3071.63</v>
          </cell>
          <cell r="L115">
            <v>3071.63</v>
          </cell>
          <cell r="M115">
            <v>3071.63</v>
          </cell>
          <cell r="N115">
            <v>3071.63</v>
          </cell>
          <cell r="O115">
            <v>3071.63</v>
          </cell>
          <cell r="P115">
            <v>3071.63</v>
          </cell>
          <cell r="Q115">
            <v>3071.63</v>
          </cell>
        </row>
        <row r="116">
          <cell r="A116" t="str">
            <v>08CARIBE1</v>
          </cell>
          <cell r="B116" t="str">
            <v>International</v>
          </cell>
          <cell r="C116" t="str">
            <v>Caribe</v>
          </cell>
          <cell r="D116" t="str">
            <v>New Warehouse Facilities - Racks</v>
          </cell>
          <cell r="E116">
            <v>99999.96</v>
          </cell>
          <cell r="F116">
            <v>8333.33</v>
          </cell>
          <cell r="G116">
            <v>8333.33</v>
          </cell>
          <cell r="H116">
            <v>8333.33</v>
          </cell>
          <cell r="I116">
            <v>8333.33</v>
          </cell>
          <cell r="J116">
            <v>8333.33</v>
          </cell>
          <cell r="K116">
            <v>8333.33</v>
          </cell>
          <cell r="L116">
            <v>8333.33</v>
          </cell>
          <cell r="M116">
            <v>8333.33</v>
          </cell>
          <cell r="N116">
            <v>8333.33</v>
          </cell>
          <cell r="O116">
            <v>8333.33</v>
          </cell>
          <cell r="P116">
            <v>8333.33</v>
          </cell>
          <cell r="Q116">
            <v>8333.33</v>
          </cell>
        </row>
        <row r="117">
          <cell r="A117" t="str">
            <v>08CARIBE2</v>
          </cell>
          <cell r="B117" t="str">
            <v>International</v>
          </cell>
          <cell r="C117" t="str">
            <v>Caribe</v>
          </cell>
          <cell r="D117" t="str">
            <v>New Warehouse Facilities - Fingerlift</v>
          </cell>
          <cell r="E117">
            <v>50000.039999999986</v>
          </cell>
          <cell r="F117">
            <v>4166.67</v>
          </cell>
          <cell r="G117">
            <v>4166.67</v>
          </cell>
          <cell r="H117">
            <v>4166.67</v>
          </cell>
          <cell r="I117">
            <v>4166.67</v>
          </cell>
          <cell r="J117">
            <v>4166.67</v>
          </cell>
          <cell r="K117">
            <v>4166.67</v>
          </cell>
          <cell r="L117">
            <v>4166.67</v>
          </cell>
          <cell r="M117">
            <v>4166.67</v>
          </cell>
          <cell r="N117">
            <v>4166.67</v>
          </cell>
          <cell r="O117">
            <v>4166.67</v>
          </cell>
          <cell r="P117">
            <v>4166.67</v>
          </cell>
          <cell r="Q117">
            <v>4166.67</v>
          </cell>
        </row>
        <row r="118">
          <cell r="A118" t="str">
            <v>08CARIBE3</v>
          </cell>
          <cell r="B118" t="str">
            <v>International</v>
          </cell>
          <cell r="C118" t="str">
            <v>Caribe</v>
          </cell>
          <cell r="D118" t="str">
            <v>New Warehouse Facilities - Office Space Construction</v>
          </cell>
          <cell r="E118">
            <v>22500</v>
          </cell>
          <cell r="F118">
            <v>1875</v>
          </cell>
          <cell r="G118">
            <v>1875</v>
          </cell>
          <cell r="H118">
            <v>1875</v>
          </cell>
          <cell r="I118">
            <v>1875</v>
          </cell>
          <cell r="J118">
            <v>1875</v>
          </cell>
          <cell r="K118">
            <v>1875</v>
          </cell>
          <cell r="L118">
            <v>1875</v>
          </cell>
          <cell r="M118">
            <v>1875</v>
          </cell>
          <cell r="N118">
            <v>1875</v>
          </cell>
          <cell r="O118">
            <v>1875</v>
          </cell>
          <cell r="P118">
            <v>1875</v>
          </cell>
          <cell r="Q118">
            <v>1875</v>
          </cell>
        </row>
        <row r="119">
          <cell r="A119" t="str">
            <v>08CARIBE4</v>
          </cell>
          <cell r="B119" t="str">
            <v>International</v>
          </cell>
          <cell r="C119" t="str">
            <v>Caribe</v>
          </cell>
          <cell r="D119" t="str">
            <v>New Warehouse Facilities - Book Fair Bookcases</v>
          </cell>
          <cell r="E119">
            <v>24999.960000000006</v>
          </cell>
          <cell r="F119">
            <v>2083.33</v>
          </cell>
          <cell r="G119">
            <v>2083.33</v>
          </cell>
          <cell r="H119">
            <v>2083.33</v>
          </cell>
          <cell r="I119">
            <v>2083.33</v>
          </cell>
          <cell r="J119">
            <v>2083.33</v>
          </cell>
          <cell r="K119">
            <v>2083.33</v>
          </cell>
          <cell r="L119">
            <v>2083.33</v>
          </cell>
          <cell r="M119">
            <v>2083.33</v>
          </cell>
          <cell r="N119">
            <v>2083.33</v>
          </cell>
          <cell r="O119">
            <v>2083.33</v>
          </cell>
          <cell r="P119">
            <v>2083.33</v>
          </cell>
          <cell r="Q119">
            <v>2083.33</v>
          </cell>
        </row>
        <row r="120">
          <cell r="A120" t="str">
            <v>08CARIBE5</v>
          </cell>
          <cell r="B120" t="str">
            <v>International</v>
          </cell>
          <cell r="C120" t="str">
            <v>Caribe</v>
          </cell>
          <cell r="D120" t="str">
            <v>Grolier Office Remodelation (Collections Call Center) - Office Construction</v>
          </cell>
          <cell r="E120">
            <v>54000</v>
          </cell>
          <cell r="F120">
            <v>4500</v>
          </cell>
          <cell r="G120">
            <v>4500</v>
          </cell>
          <cell r="H120">
            <v>4500</v>
          </cell>
          <cell r="I120">
            <v>4500</v>
          </cell>
          <cell r="J120">
            <v>4500</v>
          </cell>
          <cell r="K120">
            <v>4500</v>
          </cell>
          <cell r="L120">
            <v>4500</v>
          </cell>
          <cell r="M120">
            <v>4500</v>
          </cell>
          <cell r="N120">
            <v>4500</v>
          </cell>
          <cell r="O120">
            <v>4500</v>
          </cell>
          <cell r="P120">
            <v>4500</v>
          </cell>
          <cell r="Q120">
            <v>4500</v>
          </cell>
        </row>
        <row r="121">
          <cell r="A121" t="str">
            <v>08CARIBE6</v>
          </cell>
          <cell r="B121" t="str">
            <v>International</v>
          </cell>
          <cell r="C121" t="str">
            <v>Caribe</v>
          </cell>
          <cell r="D121" t="str">
            <v>Grolier Office Remodelation (Collections Call Center) - Computers/Software</v>
          </cell>
          <cell r="E121">
            <v>12999.96</v>
          </cell>
          <cell r="F121">
            <v>1083.33</v>
          </cell>
          <cell r="G121">
            <v>1083.33</v>
          </cell>
          <cell r="H121">
            <v>1083.33</v>
          </cell>
          <cell r="I121">
            <v>1083.33</v>
          </cell>
          <cell r="J121">
            <v>1083.33</v>
          </cell>
          <cell r="K121">
            <v>1083.33</v>
          </cell>
          <cell r="L121">
            <v>1083.33</v>
          </cell>
          <cell r="M121">
            <v>1083.33</v>
          </cell>
          <cell r="N121">
            <v>1083.33</v>
          </cell>
          <cell r="O121">
            <v>1083.33</v>
          </cell>
          <cell r="P121">
            <v>1083.33</v>
          </cell>
          <cell r="Q121">
            <v>1083.33</v>
          </cell>
        </row>
        <row r="122">
          <cell r="A122" t="str">
            <v>08CHINA1</v>
          </cell>
          <cell r="B122" t="str">
            <v>International</v>
          </cell>
          <cell r="C122" t="str">
            <v>China</v>
          </cell>
          <cell r="D122" t="str">
            <v>Leasehold improvements</v>
          </cell>
          <cell r="E122">
            <v>218000.03999999992</v>
          </cell>
          <cell r="F122">
            <v>18166.669999999998</v>
          </cell>
          <cell r="G122">
            <v>18166.669999999998</v>
          </cell>
          <cell r="H122">
            <v>18166.669999999998</v>
          </cell>
          <cell r="I122">
            <v>18166.669999999998</v>
          </cell>
          <cell r="J122">
            <v>18166.669999999998</v>
          </cell>
          <cell r="K122">
            <v>18166.669999999998</v>
          </cell>
          <cell r="L122">
            <v>18166.669999999998</v>
          </cell>
          <cell r="M122">
            <v>18166.669999999998</v>
          </cell>
          <cell r="N122">
            <v>18166.669999999998</v>
          </cell>
          <cell r="O122">
            <v>18166.669999999998</v>
          </cell>
          <cell r="P122">
            <v>18166.669999999998</v>
          </cell>
          <cell r="Q122">
            <v>18166.669999999998</v>
          </cell>
        </row>
        <row r="123">
          <cell r="A123" t="str">
            <v>08CHINA2</v>
          </cell>
          <cell r="B123" t="str">
            <v>International</v>
          </cell>
          <cell r="C123" t="str">
            <v>China</v>
          </cell>
          <cell r="D123" t="str">
            <v>Computer and equipment</v>
          </cell>
          <cell r="E123">
            <v>102999.96</v>
          </cell>
          <cell r="F123">
            <v>8583.33</v>
          </cell>
          <cell r="G123">
            <v>8583.33</v>
          </cell>
          <cell r="H123">
            <v>8583.33</v>
          </cell>
          <cell r="I123">
            <v>8583.33</v>
          </cell>
          <cell r="J123">
            <v>8583.33</v>
          </cell>
          <cell r="K123">
            <v>8583.33</v>
          </cell>
          <cell r="L123">
            <v>8583.33</v>
          </cell>
          <cell r="M123">
            <v>8583.33</v>
          </cell>
          <cell r="N123">
            <v>8583.33</v>
          </cell>
          <cell r="O123">
            <v>8583.33</v>
          </cell>
          <cell r="P123">
            <v>8583.33</v>
          </cell>
          <cell r="Q123">
            <v>8583.33</v>
          </cell>
        </row>
        <row r="124">
          <cell r="A124" t="str">
            <v>08GINDIA1</v>
          </cell>
          <cell r="B124" t="str">
            <v>International</v>
          </cell>
          <cell r="C124" t="str">
            <v>Grolier India</v>
          </cell>
          <cell r="D124" t="str">
            <v>Computer - Hardware &amp; Software</v>
          </cell>
          <cell r="E124">
            <v>5000.04</v>
          </cell>
          <cell r="F124">
            <v>416.67</v>
          </cell>
          <cell r="G124">
            <v>416.67</v>
          </cell>
          <cell r="H124">
            <v>416.67</v>
          </cell>
          <cell r="I124">
            <v>416.67</v>
          </cell>
          <cell r="J124">
            <v>416.67</v>
          </cell>
          <cell r="K124">
            <v>416.67</v>
          </cell>
          <cell r="L124">
            <v>416.67</v>
          </cell>
          <cell r="M124">
            <v>416.67</v>
          </cell>
          <cell r="N124">
            <v>416.67</v>
          </cell>
          <cell r="O124">
            <v>416.67</v>
          </cell>
          <cell r="P124">
            <v>416.67</v>
          </cell>
          <cell r="Q124">
            <v>416.67</v>
          </cell>
        </row>
        <row r="125">
          <cell r="A125" t="str">
            <v>08GINDIA2</v>
          </cell>
          <cell r="B125" t="str">
            <v>International</v>
          </cell>
          <cell r="C125" t="str">
            <v>Grolier India</v>
          </cell>
          <cell r="D125" t="str">
            <v>Leasehold Improvements</v>
          </cell>
          <cell r="E125">
            <v>24999.960000000006</v>
          </cell>
          <cell r="F125">
            <v>2083.33</v>
          </cell>
          <cell r="G125">
            <v>2083.33</v>
          </cell>
          <cell r="H125">
            <v>2083.33</v>
          </cell>
          <cell r="I125">
            <v>2083.33</v>
          </cell>
          <cell r="J125">
            <v>2083.33</v>
          </cell>
          <cell r="K125">
            <v>2083.33</v>
          </cell>
          <cell r="L125">
            <v>2083.33</v>
          </cell>
          <cell r="M125">
            <v>2083.33</v>
          </cell>
          <cell r="N125">
            <v>2083.33</v>
          </cell>
          <cell r="O125">
            <v>2083.33</v>
          </cell>
          <cell r="P125">
            <v>2083.33</v>
          </cell>
          <cell r="Q125">
            <v>2083.33</v>
          </cell>
        </row>
        <row r="126">
          <cell r="A126" t="str">
            <v>08HKHO1</v>
          </cell>
          <cell r="B126" t="str">
            <v>International</v>
          </cell>
          <cell r="C126" t="str">
            <v>HKHO</v>
          </cell>
          <cell r="D126" t="str">
            <v>Computer &amp; software</v>
          </cell>
          <cell r="E126">
            <v>3000</v>
          </cell>
          <cell r="F126">
            <v>250</v>
          </cell>
          <cell r="G126">
            <v>250</v>
          </cell>
          <cell r="H126">
            <v>250</v>
          </cell>
          <cell r="I126">
            <v>250</v>
          </cell>
          <cell r="J126">
            <v>250</v>
          </cell>
          <cell r="K126">
            <v>250</v>
          </cell>
          <cell r="L126">
            <v>250</v>
          </cell>
          <cell r="M126">
            <v>250</v>
          </cell>
          <cell r="N126">
            <v>250</v>
          </cell>
          <cell r="O126">
            <v>250</v>
          </cell>
          <cell r="P126">
            <v>250</v>
          </cell>
          <cell r="Q126">
            <v>250</v>
          </cell>
        </row>
        <row r="127">
          <cell r="A127" t="str">
            <v>08HKHO2</v>
          </cell>
          <cell r="B127" t="str">
            <v>International</v>
          </cell>
          <cell r="C127" t="str">
            <v>HKHO</v>
          </cell>
          <cell r="D127" t="str">
            <v>Leasehold improvement for new office</v>
          </cell>
          <cell r="E127">
            <v>60000</v>
          </cell>
          <cell r="F127">
            <v>5000</v>
          </cell>
          <cell r="G127">
            <v>5000</v>
          </cell>
          <cell r="H127">
            <v>5000</v>
          </cell>
          <cell r="I127">
            <v>5000</v>
          </cell>
          <cell r="J127">
            <v>5000</v>
          </cell>
          <cell r="K127">
            <v>5000</v>
          </cell>
          <cell r="L127">
            <v>5000</v>
          </cell>
          <cell r="M127">
            <v>5000</v>
          </cell>
          <cell r="N127">
            <v>5000</v>
          </cell>
          <cell r="O127">
            <v>5000</v>
          </cell>
          <cell r="P127">
            <v>5000</v>
          </cell>
          <cell r="Q127">
            <v>5000</v>
          </cell>
        </row>
        <row r="128">
          <cell r="A128" t="str">
            <v>08HK1</v>
          </cell>
          <cell r="B128" t="str">
            <v>International</v>
          </cell>
          <cell r="C128" t="str">
            <v>Hong Kong</v>
          </cell>
          <cell r="D128" t="str">
            <v>Computer hardware &amp; software</v>
          </cell>
          <cell r="E128">
            <v>10650</v>
          </cell>
          <cell r="F128">
            <v>887.5</v>
          </cell>
          <cell r="G128">
            <v>887.5</v>
          </cell>
          <cell r="H128">
            <v>887.5</v>
          </cell>
          <cell r="I128">
            <v>887.5</v>
          </cell>
          <cell r="J128">
            <v>887.5</v>
          </cell>
          <cell r="K128">
            <v>887.5</v>
          </cell>
          <cell r="L128">
            <v>887.5</v>
          </cell>
          <cell r="M128">
            <v>887.5</v>
          </cell>
          <cell r="N128">
            <v>887.5</v>
          </cell>
          <cell r="O128">
            <v>887.5</v>
          </cell>
          <cell r="P128">
            <v>887.5</v>
          </cell>
          <cell r="Q128">
            <v>887.5</v>
          </cell>
        </row>
        <row r="129">
          <cell r="A129" t="str">
            <v>08INDIA1</v>
          </cell>
          <cell r="B129" t="str">
            <v>International</v>
          </cell>
          <cell r="C129" t="str">
            <v>India</v>
          </cell>
          <cell r="D129" t="str">
            <v>Computer - Hardware</v>
          </cell>
          <cell r="E129">
            <v>32634</v>
          </cell>
          <cell r="F129">
            <v>2719.5</v>
          </cell>
          <cell r="G129">
            <v>2719.5</v>
          </cell>
          <cell r="H129">
            <v>2719.5</v>
          </cell>
          <cell r="I129">
            <v>2719.5</v>
          </cell>
          <cell r="J129">
            <v>2719.5</v>
          </cell>
          <cell r="K129">
            <v>2719.5</v>
          </cell>
          <cell r="L129">
            <v>2719.5</v>
          </cell>
          <cell r="M129">
            <v>2719.5</v>
          </cell>
          <cell r="N129">
            <v>2719.5</v>
          </cell>
          <cell r="O129">
            <v>2719.5</v>
          </cell>
          <cell r="P129">
            <v>2719.5</v>
          </cell>
          <cell r="Q129">
            <v>2719.5</v>
          </cell>
        </row>
        <row r="130">
          <cell r="A130" t="str">
            <v>08INDIA2</v>
          </cell>
          <cell r="B130" t="str">
            <v>International</v>
          </cell>
          <cell r="C130" t="str">
            <v>India</v>
          </cell>
          <cell r="D130" t="str">
            <v>Computer - Software</v>
          </cell>
          <cell r="E130">
            <v>17565.719999999998</v>
          </cell>
          <cell r="F130">
            <v>1463.81</v>
          </cell>
          <cell r="G130">
            <v>1463.81</v>
          </cell>
          <cell r="H130">
            <v>1463.81</v>
          </cell>
          <cell r="I130">
            <v>1463.81</v>
          </cell>
          <cell r="J130">
            <v>1463.81</v>
          </cell>
          <cell r="K130">
            <v>1463.81</v>
          </cell>
          <cell r="L130">
            <v>1463.81</v>
          </cell>
          <cell r="M130">
            <v>1463.81</v>
          </cell>
          <cell r="N130">
            <v>1463.81</v>
          </cell>
          <cell r="O130">
            <v>1463.81</v>
          </cell>
          <cell r="P130">
            <v>1463.81</v>
          </cell>
          <cell r="Q130">
            <v>1463.81</v>
          </cell>
        </row>
        <row r="131">
          <cell r="A131" t="str">
            <v>08INDIA3</v>
          </cell>
          <cell r="B131" t="str">
            <v>International</v>
          </cell>
          <cell r="C131" t="str">
            <v>India</v>
          </cell>
          <cell r="D131" t="str">
            <v>Book Cases and Racks</v>
          </cell>
          <cell r="E131">
            <v>13320</v>
          </cell>
          <cell r="F131">
            <v>1110</v>
          </cell>
          <cell r="G131">
            <v>1110</v>
          </cell>
          <cell r="H131">
            <v>1110</v>
          </cell>
          <cell r="I131">
            <v>1110</v>
          </cell>
          <cell r="J131">
            <v>1110</v>
          </cell>
          <cell r="K131">
            <v>1110</v>
          </cell>
          <cell r="L131">
            <v>1110</v>
          </cell>
          <cell r="M131">
            <v>1110</v>
          </cell>
          <cell r="N131">
            <v>1110</v>
          </cell>
          <cell r="O131">
            <v>1110</v>
          </cell>
          <cell r="P131">
            <v>1110</v>
          </cell>
          <cell r="Q131">
            <v>1110</v>
          </cell>
        </row>
        <row r="132">
          <cell r="A132" t="str">
            <v>08INDIA4</v>
          </cell>
          <cell r="B132" t="str">
            <v>International</v>
          </cell>
          <cell r="C132" t="str">
            <v>India</v>
          </cell>
          <cell r="D132" t="str">
            <v>Office and Warehouse Equipment</v>
          </cell>
          <cell r="E132">
            <v>8325</v>
          </cell>
          <cell r="F132">
            <v>693.75</v>
          </cell>
          <cell r="G132">
            <v>693.75</v>
          </cell>
          <cell r="H132">
            <v>693.75</v>
          </cell>
          <cell r="I132">
            <v>693.75</v>
          </cell>
          <cell r="J132">
            <v>693.75</v>
          </cell>
          <cell r="K132">
            <v>693.75</v>
          </cell>
          <cell r="L132">
            <v>693.75</v>
          </cell>
          <cell r="M132">
            <v>693.75</v>
          </cell>
          <cell r="N132">
            <v>693.75</v>
          </cell>
          <cell r="O132">
            <v>693.75</v>
          </cell>
          <cell r="P132">
            <v>693.75</v>
          </cell>
          <cell r="Q132">
            <v>693.75</v>
          </cell>
        </row>
        <row r="133">
          <cell r="A133" t="str">
            <v>08INDIA5</v>
          </cell>
          <cell r="B133" t="str">
            <v>International</v>
          </cell>
          <cell r="C133" t="str">
            <v>India</v>
          </cell>
          <cell r="D133" t="str">
            <v>Leasehold Improvement</v>
          </cell>
          <cell r="E133">
            <v>13320</v>
          </cell>
          <cell r="F133">
            <v>1110</v>
          </cell>
          <cell r="G133">
            <v>1110</v>
          </cell>
          <cell r="H133">
            <v>1110</v>
          </cell>
          <cell r="I133">
            <v>1110</v>
          </cell>
          <cell r="J133">
            <v>1110</v>
          </cell>
          <cell r="K133">
            <v>1110</v>
          </cell>
          <cell r="L133">
            <v>1110</v>
          </cell>
          <cell r="M133">
            <v>1110</v>
          </cell>
          <cell r="N133">
            <v>1110</v>
          </cell>
          <cell r="O133">
            <v>1110</v>
          </cell>
          <cell r="P133">
            <v>1110</v>
          </cell>
          <cell r="Q133">
            <v>1110</v>
          </cell>
        </row>
        <row r="134">
          <cell r="A134" t="str">
            <v>08INDON1</v>
          </cell>
          <cell r="B134" t="str">
            <v>International</v>
          </cell>
          <cell r="C134" t="str">
            <v>Indonesia</v>
          </cell>
          <cell r="D134" t="str">
            <v>Others-Machinery &amp; Equipment</v>
          </cell>
          <cell r="E134">
            <v>999.96000000000015</v>
          </cell>
          <cell r="F134">
            <v>83.33</v>
          </cell>
          <cell r="G134">
            <v>83.33</v>
          </cell>
          <cell r="H134">
            <v>83.33</v>
          </cell>
          <cell r="I134">
            <v>83.33</v>
          </cell>
          <cell r="J134">
            <v>83.33</v>
          </cell>
          <cell r="K134">
            <v>83.33</v>
          </cell>
          <cell r="L134">
            <v>83.33</v>
          </cell>
          <cell r="M134">
            <v>83.33</v>
          </cell>
          <cell r="N134">
            <v>83.33</v>
          </cell>
          <cell r="O134">
            <v>83.33</v>
          </cell>
          <cell r="P134">
            <v>83.33</v>
          </cell>
          <cell r="Q134">
            <v>83.33</v>
          </cell>
        </row>
        <row r="135">
          <cell r="A135" t="str">
            <v>08INDON2</v>
          </cell>
          <cell r="B135" t="str">
            <v>International</v>
          </cell>
          <cell r="C135" t="str">
            <v>Indonesia</v>
          </cell>
          <cell r="D135" t="str">
            <v>Upgrade 4 desktop</v>
          </cell>
          <cell r="E135">
            <v>3000</v>
          </cell>
          <cell r="F135">
            <v>250</v>
          </cell>
          <cell r="G135">
            <v>250</v>
          </cell>
          <cell r="H135">
            <v>250</v>
          </cell>
          <cell r="I135">
            <v>250</v>
          </cell>
          <cell r="J135">
            <v>250</v>
          </cell>
          <cell r="K135">
            <v>250</v>
          </cell>
          <cell r="L135">
            <v>250</v>
          </cell>
          <cell r="M135">
            <v>250</v>
          </cell>
          <cell r="N135">
            <v>250</v>
          </cell>
          <cell r="O135">
            <v>250</v>
          </cell>
          <cell r="P135">
            <v>250</v>
          </cell>
          <cell r="Q135">
            <v>250</v>
          </cell>
        </row>
        <row r="136">
          <cell r="A136" t="str">
            <v>08INDON4</v>
          </cell>
          <cell r="B136" t="str">
            <v>International</v>
          </cell>
          <cell r="C136" t="str">
            <v>Indonesia</v>
          </cell>
          <cell r="D136" t="str">
            <v>Windows XP Pro SP2 - user license</v>
          </cell>
          <cell r="E136">
            <v>500.04000000000013</v>
          </cell>
          <cell r="F136">
            <v>41.67</v>
          </cell>
          <cell r="G136">
            <v>41.67</v>
          </cell>
          <cell r="H136">
            <v>41.67</v>
          </cell>
          <cell r="I136">
            <v>41.67</v>
          </cell>
          <cell r="J136">
            <v>41.67</v>
          </cell>
          <cell r="K136">
            <v>41.67</v>
          </cell>
          <cell r="L136">
            <v>41.67</v>
          </cell>
          <cell r="M136">
            <v>41.67</v>
          </cell>
          <cell r="N136">
            <v>41.67</v>
          </cell>
          <cell r="O136">
            <v>41.67</v>
          </cell>
          <cell r="P136">
            <v>41.67</v>
          </cell>
          <cell r="Q136">
            <v>41.67</v>
          </cell>
        </row>
        <row r="137">
          <cell r="A137" t="str">
            <v>08INDON5</v>
          </cell>
          <cell r="B137" t="str">
            <v>International</v>
          </cell>
          <cell r="C137" t="str">
            <v>Indonesia</v>
          </cell>
          <cell r="D137" t="str">
            <v>MS-Office OEM SBE 2003 - 5 users license</v>
          </cell>
          <cell r="E137">
            <v>999.96000000000015</v>
          </cell>
          <cell r="F137">
            <v>83.33</v>
          </cell>
          <cell r="G137">
            <v>83.33</v>
          </cell>
          <cell r="H137">
            <v>83.33</v>
          </cell>
          <cell r="I137">
            <v>83.33</v>
          </cell>
          <cell r="J137">
            <v>83.33</v>
          </cell>
          <cell r="K137">
            <v>83.33</v>
          </cell>
          <cell r="L137">
            <v>83.33</v>
          </cell>
          <cell r="M137">
            <v>83.33</v>
          </cell>
          <cell r="N137">
            <v>83.33</v>
          </cell>
          <cell r="O137">
            <v>83.33</v>
          </cell>
          <cell r="P137">
            <v>83.33</v>
          </cell>
          <cell r="Q137">
            <v>83.33</v>
          </cell>
        </row>
        <row r="138">
          <cell r="A138" t="str">
            <v>08MALAY1</v>
          </cell>
          <cell r="B138" t="str">
            <v>International</v>
          </cell>
          <cell r="C138" t="str">
            <v>Malaysia</v>
          </cell>
          <cell r="D138" t="str">
            <v>Machinery &amp; Equipment</v>
          </cell>
          <cell r="E138">
            <v>2175</v>
          </cell>
          <cell r="F138">
            <v>181.25</v>
          </cell>
          <cell r="G138">
            <v>181.25</v>
          </cell>
          <cell r="H138">
            <v>181.25</v>
          </cell>
          <cell r="I138">
            <v>181.25</v>
          </cell>
          <cell r="J138">
            <v>181.25</v>
          </cell>
          <cell r="K138">
            <v>181.25</v>
          </cell>
          <cell r="L138">
            <v>181.25</v>
          </cell>
          <cell r="M138">
            <v>181.25</v>
          </cell>
          <cell r="N138">
            <v>181.25</v>
          </cell>
          <cell r="O138">
            <v>181.25</v>
          </cell>
          <cell r="P138">
            <v>181.25</v>
          </cell>
          <cell r="Q138">
            <v>181.25</v>
          </cell>
        </row>
        <row r="139">
          <cell r="A139" t="str">
            <v>08MALAY2</v>
          </cell>
          <cell r="B139" t="str">
            <v>International</v>
          </cell>
          <cell r="C139" t="str">
            <v>Malaysia</v>
          </cell>
          <cell r="D139" t="str">
            <v>Delivery Van</v>
          </cell>
          <cell r="E139">
            <v>32700</v>
          </cell>
          <cell r="F139">
            <v>2725</v>
          </cell>
          <cell r="G139">
            <v>2725</v>
          </cell>
          <cell r="H139">
            <v>2725</v>
          </cell>
          <cell r="I139">
            <v>2725</v>
          </cell>
          <cell r="J139">
            <v>2725</v>
          </cell>
          <cell r="K139">
            <v>2725</v>
          </cell>
          <cell r="L139">
            <v>2725</v>
          </cell>
          <cell r="M139">
            <v>2725</v>
          </cell>
          <cell r="N139">
            <v>2725</v>
          </cell>
          <cell r="O139">
            <v>2725</v>
          </cell>
          <cell r="P139">
            <v>2725</v>
          </cell>
          <cell r="Q139">
            <v>2725</v>
          </cell>
        </row>
        <row r="140">
          <cell r="A140" t="str">
            <v>08MALAY3</v>
          </cell>
          <cell r="B140" t="str">
            <v>International</v>
          </cell>
          <cell r="C140" t="str">
            <v>Malaysia</v>
          </cell>
          <cell r="D140" t="str">
            <v>Computer Hardware</v>
          </cell>
          <cell r="E140">
            <v>26625</v>
          </cell>
          <cell r="F140">
            <v>2218.75</v>
          </cell>
          <cell r="G140">
            <v>2218.75</v>
          </cell>
          <cell r="H140">
            <v>2218.75</v>
          </cell>
          <cell r="I140">
            <v>2218.75</v>
          </cell>
          <cell r="J140">
            <v>2218.75</v>
          </cell>
          <cell r="K140">
            <v>2218.75</v>
          </cell>
          <cell r="L140">
            <v>2218.75</v>
          </cell>
          <cell r="M140">
            <v>2218.75</v>
          </cell>
          <cell r="N140">
            <v>2218.75</v>
          </cell>
          <cell r="O140">
            <v>2218.75</v>
          </cell>
          <cell r="P140">
            <v>2218.75</v>
          </cell>
          <cell r="Q140">
            <v>2218.75</v>
          </cell>
        </row>
        <row r="141">
          <cell r="A141" t="str">
            <v>08MALAY4</v>
          </cell>
          <cell r="B141" t="str">
            <v>International</v>
          </cell>
          <cell r="C141" t="str">
            <v>Malaysia</v>
          </cell>
          <cell r="D141" t="str">
            <v>Computer Software</v>
          </cell>
          <cell r="E141">
            <v>8700</v>
          </cell>
          <cell r="F141">
            <v>725</v>
          </cell>
          <cell r="G141">
            <v>725</v>
          </cell>
          <cell r="H141">
            <v>725</v>
          </cell>
          <cell r="I141">
            <v>725</v>
          </cell>
          <cell r="J141">
            <v>725</v>
          </cell>
          <cell r="K141">
            <v>725</v>
          </cell>
          <cell r="L141">
            <v>725</v>
          </cell>
          <cell r="M141">
            <v>725</v>
          </cell>
          <cell r="N141">
            <v>725</v>
          </cell>
          <cell r="O141">
            <v>725</v>
          </cell>
          <cell r="P141">
            <v>725</v>
          </cell>
          <cell r="Q141">
            <v>725</v>
          </cell>
        </row>
        <row r="142">
          <cell r="A142" t="str">
            <v>08MEX1</v>
          </cell>
          <cell r="B142" t="str">
            <v>International</v>
          </cell>
          <cell r="C142" t="str">
            <v>Mexico</v>
          </cell>
          <cell r="D142" t="str">
            <v>Server &amp; other upgrades</v>
          </cell>
          <cell r="E142">
            <v>5000.04</v>
          </cell>
          <cell r="F142">
            <v>416.67</v>
          </cell>
          <cell r="G142">
            <v>416.67</v>
          </cell>
          <cell r="H142">
            <v>416.67</v>
          </cell>
          <cell r="I142">
            <v>416.67</v>
          </cell>
          <cell r="J142">
            <v>416.67</v>
          </cell>
          <cell r="K142">
            <v>416.67</v>
          </cell>
          <cell r="L142">
            <v>416.67</v>
          </cell>
          <cell r="M142">
            <v>416.67</v>
          </cell>
          <cell r="N142">
            <v>416.67</v>
          </cell>
          <cell r="O142">
            <v>416.67</v>
          </cell>
          <cell r="P142">
            <v>416.67</v>
          </cell>
          <cell r="Q142">
            <v>416.67</v>
          </cell>
        </row>
        <row r="143">
          <cell r="A143" t="str">
            <v>08MEX2</v>
          </cell>
          <cell r="B143" t="str">
            <v>International</v>
          </cell>
          <cell r="C143" t="str">
            <v>Mexico</v>
          </cell>
          <cell r="D143" t="str">
            <v>Major maintenance to Offices &amp; Warehouse</v>
          </cell>
          <cell r="E143">
            <v>9999.9600000000009</v>
          </cell>
          <cell r="F143">
            <v>833.33</v>
          </cell>
          <cell r="G143">
            <v>833.33</v>
          </cell>
          <cell r="H143">
            <v>833.33</v>
          </cell>
          <cell r="I143">
            <v>833.33</v>
          </cell>
          <cell r="J143">
            <v>833.33</v>
          </cell>
          <cell r="K143">
            <v>833.33</v>
          </cell>
          <cell r="L143">
            <v>833.33</v>
          </cell>
          <cell r="M143">
            <v>833.33</v>
          </cell>
          <cell r="N143">
            <v>833.33</v>
          </cell>
          <cell r="O143">
            <v>833.33</v>
          </cell>
          <cell r="P143">
            <v>833.33</v>
          </cell>
          <cell r="Q143">
            <v>833.33</v>
          </cell>
        </row>
        <row r="144">
          <cell r="A144" t="str">
            <v>08NZ1</v>
          </cell>
          <cell r="B144" t="str">
            <v>International</v>
          </cell>
          <cell r="C144" t="str">
            <v>New Zealand</v>
          </cell>
          <cell r="D144" t="str">
            <v>Web Development</v>
          </cell>
          <cell r="E144">
            <v>24000</v>
          </cell>
          <cell r="F144">
            <v>2000</v>
          </cell>
          <cell r="G144">
            <v>2000</v>
          </cell>
          <cell r="H144">
            <v>2000</v>
          </cell>
          <cell r="I144">
            <v>2000</v>
          </cell>
          <cell r="J144">
            <v>2000</v>
          </cell>
          <cell r="K144">
            <v>2000</v>
          </cell>
          <cell r="L144">
            <v>2000</v>
          </cell>
          <cell r="M144">
            <v>2000</v>
          </cell>
          <cell r="N144">
            <v>2000</v>
          </cell>
          <cell r="O144">
            <v>2000</v>
          </cell>
          <cell r="P144">
            <v>2000</v>
          </cell>
          <cell r="Q144">
            <v>2000</v>
          </cell>
        </row>
        <row r="145">
          <cell r="A145" t="str">
            <v>08NZ2</v>
          </cell>
          <cell r="B145" t="str">
            <v>International</v>
          </cell>
          <cell r="C145" t="str">
            <v>New Zealand</v>
          </cell>
          <cell r="D145" t="str">
            <v>Wang Improvements</v>
          </cell>
          <cell r="E145">
            <v>33999.960000000006</v>
          </cell>
          <cell r="F145">
            <v>2833.33</v>
          </cell>
          <cell r="G145">
            <v>2833.33</v>
          </cell>
          <cell r="H145">
            <v>2833.33</v>
          </cell>
          <cell r="I145">
            <v>2833.33</v>
          </cell>
          <cell r="J145">
            <v>2833.33</v>
          </cell>
          <cell r="K145">
            <v>2833.33</v>
          </cell>
          <cell r="L145">
            <v>2833.33</v>
          </cell>
          <cell r="M145">
            <v>2833.33</v>
          </cell>
          <cell r="N145">
            <v>2833.33</v>
          </cell>
          <cell r="O145">
            <v>2833.33</v>
          </cell>
          <cell r="P145">
            <v>2833.33</v>
          </cell>
          <cell r="Q145">
            <v>2833.33</v>
          </cell>
        </row>
        <row r="146">
          <cell r="A146" t="str">
            <v>08NZ3</v>
          </cell>
          <cell r="B146" t="str">
            <v>International</v>
          </cell>
          <cell r="C146" t="str">
            <v>New Zealand</v>
          </cell>
          <cell r="D146" t="str">
            <v>Flow Racking</v>
          </cell>
          <cell r="E146">
            <v>51000</v>
          </cell>
          <cell r="F146">
            <v>4250</v>
          </cell>
          <cell r="G146">
            <v>4250</v>
          </cell>
          <cell r="H146">
            <v>4250</v>
          </cell>
          <cell r="I146">
            <v>4250</v>
          </cell>
          <cell r="J146">
            <v>4250</v>
          </cell>
          <cell r="K146">
            <v>4250</v>
          </cell>
          <cell r="L146">
            <v>4250</v>
          </cell>
          <cell r="M146">
            <v>4250</v>
          </cell>
          <cell r="N146">
            <v>4250</v>
          </cell>
          <cell r="O146">
            <v>4250</v>
          </cell>
          <cell r="P146">
            <v>4250</v>
          </cell>
          <cell r="Q146">
            <v>4250</v>
          </cell>
        </row>
        <row r="147">
          <cell r="A147" t="str">
            <v>08NZ4</v>
          </cell>
          <cell r="B147" t="str">
            <v>International</v>
          </cell>
          <cell r="C147" t="str">
            <v>New Zealand</v>
          </cell>
          <cell r="D147" t="str">
            <v>Book Fair Cases</v>
          </cell>
          <cell r="E147">
            <v>51000</v>
          </cell>
          <cell r="F147">
            <v>4250</v>
          </cell>
          <cell r="G147">
            <v>4250</v>
          </cell>
          <cell r="H147">
            <v>4250</v>
          </cell>
          <cell r="I147">
            <v>4250</v>
          </cell>
          <cell r="J147">
            <v>4250</v>
          </cell>
          <cell r="K147">
            <v>4250</v>
          </cell>
          <cell r="L147">
            <v>4250</v>
          </cell>
          <cell r="M147">
            <v>4250</v>
          </cell>
          <cell r="N147">
            <v>4250</v>
          </cell>
          <cell r="O147">
            <v>4250</v>
          </cell>
          <cell r="P147">
            <v>4250</v>
          </cell>
          <cell r="Q147">
            <v>4250</v>
          </cell>
        </row>
        <row r="148">
          <cell r="A148" t="str">
            <v>08PHIL1</v>
          </cell>
          <cell r="B148" t="str">
            <v>International</v>
          </cell>
          <cell r="C148" t="str">
            <v>Philippines</v>
          </cell>
          <cell r="D148" t="str">
            <v>Leasehold improvements - HO</v>
          </cell>
          <cell r="E148">
            <v>5381.2799999999988</v>
          </cell>
          <cell r="F148">
            <v>448.44</v>
          </cell>
          <cell r="G148">
            <v>448.44</v>
          </cell>
          <cell r="H148">
            <v>448.44</v>
          </cell>
          <cell r="I148">
            <v>448.44</v>
          </cell>
          <cell r="J148">
            <v>448.44</v>
          </cell>
          <cell r="K148">
            <v>448.44</v>
          </cell>
          <cell r="L148">
            <v>448.44</v>
          </cell>
          <cell r="M148">
            <v>448.44</v>
          </cell>
          <cell r="N148">
            <v>448.44</v>
          </cell>
          <cell r="O148">
            <v>448.44</v>
          </cell>
          <cell r="P148">
            <v>448.44</v>
          </cell>
          <cell r="Q148">
            <v>448.44</v>
          </cell>
        </row>
        <row r="149">
          <cell r="A149" t="str">
            <v>08PHIL2</v>
          </cell>
          <cell r="B149" t="str">
            <v>International</v>
          </cell>
          <cell r="C149" t="str">
            <v>Philippines</v>
          </cell>
          <cell r="D149" t="str">
            <v>Leasehold improvements - area offices</v>
          </cell>
          <cell r="E149">
            <v>34593.720000000008</v>
          </cell>
          <cell r="F149">
            <v>2882.81</v>
          </cell>
          <cell r="G149">
            <v>2882.81</v>
          </cell>
          <cell r="H149">
            <v>2882.81</v>
          </cell>
          <cell r="I149">
            <v>2882.81</v>
          </cell>
          <cell r="J149">
            <v>2882.81</v>
          </cell>
          <cell r="K149">
            <v>2882.81</v>
          </cell>
          <cell r="L149">
            <v>2882.81</v>
          </cell>
          <cell r="M149">
            <v>2882.81</v>
          </cell>
          <cell r="N149">
            <v>2882.81</v>
          </cell>
          <cell r="O149">
            <v>2882.81</v>
          </cell>
          <cell r="P149">
            <v>2882.81</v>
          </cell>
          <cell r="Q149">
            <v>2882.81</v>
          </cell>
        </row>
        <row r="150">
          <cell r="A150" t="str">
            <v>08PHIL3</v>
          </cell>
          <cell r="B150" t="str">
            <v>International</v>
          </cell>
          <cell r="C150" t="str">
            <v>Philippines</v>
          </cell>
          <cell r="D150" t="str">
            <v>Book cases</v>
          </cell>
          <cell r="E150">
            <v>22601.279999999999</v>
          </cell>
          <cell r="F150">
            <v>1883.44</v>
          </cell>
          <cell r="G150">
            <v>1883.44</v>
          </cell>
          <cell r="H150">
            <v>1883.44</v>
          </cell>
          <cell r="I150">
            <v>1883.44</v>
          </cell>
          <cell r="J150">
            <v>1883.44</v>
          </cell>
          <cell r="K150">
            <v>1883.44</v>
          </cell>
          <cell r="L150">
            <v>1883.44</v>
          </cell>
          <cell r="M150">
            <v>1883.44</v>
          </cell>
          <cell r="N150">
            <v>1883.44</v>
          </cell>
          <cell r="O150">
            <v>1883.44</v>
          </cell>
          <cell r="P150">
            <v>1883.44</v>
          </cell>
          <cell r="Q150">
            <v>1883.44</v>
          </cell>
        </row>
        <row r="151">
          <cell r="A151" t="str">
            <v>08PHIL4</v>
          </cell>
          <cell r="B151" t="str">
            <v>International</v>
          </cell>
          <cell r="C151" t="str">
            <v>Philippines</v>
          </cell>
          <cell r="D151" t="str">
            <v>Delivery panel</v>
          </cell>
          <cell r="E151">
            <v>69187.559999999983</v>
          </cell>
          <cell r="F151">
            <v>5765.63</v>
          </cell>
          <cell r="G151">
            <v>5765.63</v>
          </cell>
          <cell r="H151">
            <v>5765.63</v>
          </cell>
          <cell r="I151">
            <v>5765.63</v>
          </cell>
          <cell r="J151">
            <v>5765.63</v>
          </cell>
          <cell r="K151">
            <v>5765.63</v>
          </cell>
          <cell r="L151">
            <v>5765.63</v>
          </cell>
          <cell r="M151">
            <v>5765.63</v>
          </cell>
          <cell r="N151">
            <v>5765.63</v>
          </cell>
          <cell r="O151">
            <v>5765.63</v>
          </cell>
          <cell r="P151">
            <v>5765.63</v>
          </cell>
          <cell r="Q151">
            <v>5765.63</v>
          </cell>
        </row>
        <row r="152">
          <cell r="A152" t="str">
            <v>08PHIL5</v>
          </cell>
          <cell r="B152" t="str">
            <v>International</v>
          </cell>
          <cell r="C152" t="str">
            <v>Philippines</v>
          </cell>
          <cell r="D152" t="str">
            <v>Other office equipments</v>
          </cell>
          <cell r="E152">
            <v>14298.719999999996</v>
          </cell>
          <cell r="F152">
            <v>1191.56</v>
          </cell>
          <cell r="G152">
            <v>1191.56</v>
          </cell>
          <cell r="H152">
            <v>1191.56</v>
          </cell>
          <cell r="I152">
            <v>1191.56</v>
          </cell>
          <cell r="J152">
            <v>1191.56</v>
          </cell>
          <cell r="K152">
            <v>1191.56</v>
          </cell>
          <cell r="L152">
            <v>1191.56</v>
          </cell>
          <cell r="M152">
            <v>1191.56</v>
          </cell>
          <cell r="N152">
            <v>1191.56</v>
          </cell>
          <cell r="O152">
            <v>1191.56</v>
          </cell>
          <cell r="P152">
            <v>1191.56</v>
          </cell>
          <cell r="Q152">
            <v>1191.56</v>
          </cell>
        </row>
        <row r="153">
          <cell r="A153" t="str">
            <v>08SING1</v>
          </cell>
          <cell r="B153" t="str">
            <v>International</v>
          </cell>
          <cell r="C153" t="str">
            <v>Singapore</v>
          </cell>
          <cell r="D153" t="str">
            <v>Delivery Van</v>
          </cell>
          <cell r="E153">
            <v>16725</v>
          </cell>
          <cell r="F153">
            <v>1393.75</v>
          </cell>
          <cell r="G153">
            <v>1393.75</v>
          </cell>
          <cell r="H153">
            <v>1393.75</v>
          </cell>
          <cell r="I153">
            <v>1393.75</v>
          </cell>
          <cell r="J153">
            <v>1393.75</v>
          </cell>
          <cell r="K153">
            <v>1393.75</v>
          </cell>
          <cell r="L153">
            <v>1393.75</v>
          </cell>
          <cell r="M153">
            <v>1393.75</v>
          </cell>
          <cell r="N153">
            <v>1393.75</v>
          </cell>
          <cell r="O153">
            <v>1393.75</v>
          </cell>
          <cell r="P153">
            <v>1393.75</v>
          </cell>
          <cell r="Q153">
            <v>1393.75</v>
          </cell>
        </row>
        <row r="154">
          <cell r="A154" t="str">
            <v>08SING2</v>
          </cell>
          <cell r="B154" t="str">
            <v>International</v>
          </cell>
          <cell r="C154" t="str">
            <v>Singapore</v>
          </cell>
          <cell r="D154" t="str">
            <v>PCs</v>
          </cell>
          <cell r="E154">
            <v>1950</v>
          </cell>
          <cell r="F154">
            <v>162.5</v>
          </cell>
          <cell r="G154">
            <v>162.5</v>
          </cell>
          <cell r="H154">
            <v>162.5</v>
          </cell>
          <cell r="I154">
            <v>162.5</v>
          </cell>
          <cell r="J154">
            <v>162.5</v>
          </cell>
          <cell r="K154">
            <v>162.5</v>
          </cell>
          <cell r="L154">
            <v>162.5</v>
          </cell>
          <cell r="M154">
            <v>162.5</v>
          </cell>
          <cell r="N154">
            <v>162.5</v>
          </cell>
          <cell r="O154">
            <v>162.5</v>
          </cell>
          <cell r="P154">
            <v>162.5</v>
          </cell>
          <cell r="Q154">
            <v>162.5</v>
          </cell>
        </row>
        <row r="155">
          <cell r="A155" t="str">
            <v>08THAIL1</v>
          </cell>
          <cell r="B155" t="str">
            <v>International</v>
          </cell>
          <cell r="C155" t="str">
            <v>Thailand</v>
          </cell>
          <cell r="D155" t="str">
            <v>Van for delivery</v>
          </cell>
          <cell r="E155">
            <v>15780</v>
          </cell>
          <cell r="F155">
            <v>1315</v>
          </cell>
          <cell r="G155">
            <v>1315</v>
          </cell>
          <cell r="H155">
            <v>1315</v>
          </cell>
          <cell r="I155">
            <v>1315</v>
          </cell>
          <cell r="J155">
            <v>1315</v>
          </cell>
          <cell r="K155">
            <v>1315</v>
          </cell>
          <cell r="L155">
            <v>1315</v>
          </cell>
          <cell r="M155">
            <v>1315</v>
          </cell>
          <cell r="N155">
            <v>1315</v>
          </cell>
          <cell r="O155">
            <v>1315</v>
          </cell>
          <cell r="P155">
            <v>1315</v>
          </cell>
          <cell r="Q155">
            <v>1315</v>
          </cell>
        </row>
        <row r="156">
          <cell r="A156" t="str">
            <v>08THAIL2</v>
          </cell>
          <cell r="B156" t="str">
            <v>International</v>
          </cell>
          <cell r="C156" t="str">
            <v>Thailand</v>
          </cell>
          <cell r="D156" t="str">
            <v xml:space="preserve">Leasehold Improvement </v>
          </cell>
          <cell r="E156">
            <v>3945</v>
          </cell>
          <cell r="F156">
            <v>328.75</v>
          </cell>
          <cell r="G156">
            <v>328.75</v>
          </cell>
          <cell r="H156">
            <v>328.75</v>
          </cell>
          <cell r="I156">
            <v>328.75</v>
          </cell>
          <cell r="J156">
            <v>328.75</v>
          </cell>
          <cell r="K156">
            <v>328.75</v>
          </cell>
          <cell r="L156">
            <v>328.75</v>
          </cell>
          <cell r="M156">
            <v>328.75</v>
          </cell>
          <cell r="N156">
            <v>328.75</v>
          </cell>
          <cell r="O156">
            <v>328.75</v>
          </cell>
          <cell r="P156">
            <v>328.75</v>
          </cell>
          <cell r="Q156">
            <v>328.75</v>
          </cell>
        </row>
        <row r="157">
          <cell r="A157" t="str">
            <v>08THAIL3</v>
          </cell>
          <cell r="B157" t="str">
            <v>International</v>
          </cell>
          <cell r="C157" t="str">
            <v>Thailand</v>
          </cell>
          <cell r="D157" t="str">
            <v>Furniture &amp; Fixture</v>
          </cell>
          <cell r="E157">
            <v>7481.2800000000025</v>
          </cell>
          <cell r="F157">
            <v>623.44000000000005</v>
          </cell>
          <cell r="G157">
            <v>623.44000000000005</v>
          </cell>
          <cell r="H157">
            <v>623.44000000000005</v>
          </cell>
          <cell r="I157">
            <v>623.44000000000005</v>
          </cell>
          <cell r="J157">
            <v>623.44000000000005</v>
          </cell>
          <cell r="K157">
            <v>623.44000000000005</v>
          </cell>
          <cell r="L157">
            <v>623.44000000000005</v>
          </cell>
          <cell r="M157">
            <v>623.44000000000005</v>
          </cell>
          <cell r="N157">
            <v>623.44000000000005</v>
          </cell>
          <cell r="O157">
            <v>623.44000000000005</v>
          </cell>
          <cell r="P157">
            <v>623.44000000000005</v>
          </cell>
          <cell r="Q157">
            <v>623.44000000000005</v>
          </cell>
        </row>
        <row r="158">
          <cell r="A158" t="str">
            <v>08THAIL4</v>
          </cell>
          <cell r="B158" t="str">
            <v>International</v>
          </cell>
          <cell r="C158" t="str">
            <v>Thailand</v>
          </cell>
          <cell r="D158" t="str">
            <v>Computer Hardware &amp; Software</v>
          </cell>
          <cell r="E158">
            <v>7935</v>
          </cell>
          <cell r="F158">
            <v>661.25</v>
          </cell>
          <cell r="G158">
            <v>661.25</v>
          </cell>
          <cell r="H158">
            <v>661.25</v>
          </cell>
          <cell r="I158">
            <v>661.25</v>
          </cell>
          <cell r="J158">
            <v>661.25</v>
          </cell>
          <cell r="K158">
            <v>661.25</v>
          </cell>
          <cell r="L158">
            <v>661.25</v>
          </cell>
          <cell r="M158">
            <v>661.25</v>
          </cell>
          <cell r="N158">
            <v>661.25</v>
          </cell>
          <cell r="O158">
            <v>661.25</v>
          </cell>
          <cell r="P158">
            <v>661.25</v>
          </cell>
          <cell r="Q158">
            <v>661.25</v>
          </cell>
        </row>
        <row r="159">
          <cell r="A159" t="str">
            <v>08THAIL5</v>
          </cell>
          <cell r="B159" t="str">
            <v>International</v>
          </cell>
          <cell r="C159" t="str">
            <v>Thailand</v>
          </cell>
          <cell r="D159" t="str">
            <v>Automobile &amp; Truck</v>
          </cell>
          <cell r="E159">
            <v>6412.56</v>
          </cell>
          <cell r="F159">
            <v>534.38</v>
          </cell>
          <cell r="G159">
            <v>534.38</v>
          </cell>
          <cell r="H159">
            <v>534.38</v>
          </cell>
          <cell r="I159">
            <v>534.38</v>
          </cell>
          <cell r="J159">
            <v>534.38</v>
          </cell>
          <cell r="K159">
            <v>534.38</v>
          </cell>
          <cell r="L159">
            <v>534.38</v>
          </cell>
          <cell r="M159">
            <v>534.38</v>
          </cell>
          <cell r="N159">
            <v>534.38</v>
          </cell>
          <cell r="O159">
            <v>534.38</v>
          </cell>
          <cell r="P159">
            <v>534.38</v>
          </cell>
          <cell r="Q159">
            <v>534.38</v>
          </cell>
        </row>
        <row r="160">
          <cell r="A160" t="str">
            <v>08UK1</v>
          </cell>
          <cell r="B160" t="str">
            <v>International</v>
          </cell>
          <cell r="C160" t="str">
            <v>United Kingdom</v>
          </cell>
          <cell r="D160" t="str">
            <v>Floor supports</v>
          </cell>
          <cell r="E160">
            <v>3716.0400000000004</v>
          </cell>
          <cell r="F160">
            <v>309.67</v>
          </cell>
          <cell r="G160">
            <v>309.67</v>
          </cell>
          <cell r="H160">
            <v>309.67</v>
          </cell>
          <cell r="I160">
            <v>309.67</v>
          </cell>
          <cell r="J160">
            <v>309.67</v>
          </cell>
          <cell r="K160">
            <v>309.67</v>
          </cell>
          <cell r="L160">
            <v>309.67</v>
          </cell>
          <cell r="M160">
            <v>309.67</v>
          </cell>
          <cell r="N160">
            <v>309.67</v>
          </cell>
          <cell r="O160">
            <v>309.67</v>
          </cell>
          <cell r="P160">
            <v>309.67</v>
          </cell>
          <cell r="Q160">
            <v>309.67</v>
          </cell>
        </row>
        <row r="161">
          <cell r="A161" t="str">
            <v>08UK10</v>
          </cell>
          <cell r="B161" t="str">
            <v>International</v>
          </cell>
          <cell r="C161" t="str">
            <v>United Kingdom</v>
          </cell>
          <cell r="D161" t="str">
            <v>20 rows of shelving</v>
          </cell>
          <cell r="E161">
            <v>22491.72</v>
          </cell>
          <cell r="F161">
            <v>1874.31</v>
          </cell>
          <cell r="G161">
            <v>1874.31</v>
          </cell>
          <cell r="H161">
            <v>1874.31</v>
          </cell>
          <cell r="I161">
            <v>1874.31</v>
          </cell>
          <cell r="J161">
            <v>1874.31</v>
          </cell>
          <cell r="K161">
            <v>1874.31</v>
          </cell>
          <cell r="L161">
            <v>1874.31</v>
          </cell>
          <cell r="M161">
            <v>1874.31</v>
          </cell>
          <cell r="N161">
            <v>1874.31</v>
          </cell>
          <cell r="O161">
            <v>1874.31</v>
          </cell>
          <cell r="P161">
            <v>1874.31</v>
          </cell>
          <cell r="Q161">
            <v>1874.31</v>
          </cell>
        </row>
        <row r="162">
          <cell r="A162" t="str">
            <v>08UK11</v>
          </cell>
          <cell r="B162" t="str">
            <v>International</v>
          </cell>
          <cell r="C162" t="str">
            <v>United Kingdom</v>
          </cell>
          <cell r="D162" t="str">
            <v>Repairs to bulk racking</v>
          </cell>
          <cell r="E162">
            <v>3911.6400000000012</v>
          </cell>
          <cell r="F162">
            <v>325.97000000000003</v>
          </cell>
          <cell r="G162">
            <v>325.97000000000003</v>
          </cell>
          <cell r="H162">
            <v>325.97000000000003</v>
          </cell>
          <cell r="I162">
            <v>325.97000000000003</v>
          </cell>
          <cell r="J162">
            <v>325.97000000000003</v>
          </cell>
          <cell r="K162">
            <v>325.97000000000003</v>
          </cell>
          <cell r="L162">
            <v>325.97000000000003</v>
          </cell>
          <cell r="M162">
            <v>325.97000000000003</v>
          </cell>
          <cell r="N162">
            <v>325.97000000000003</v>
          </cell>
          <cell r="O162">
            <v>325.97000000000003</v>
          </cell>
          <cell r="P162">
            <v>325.97000000000003</v>
          </cell>
          <cell r="Q162">
            <v>325.97000000000003</v>
          </cell>
        </row>
        <row r="163">
          <cell r="A163" t="str">
            <v>08UK12</v>
          </cell>
          <cell r="B163" t="str">
            <v>International</v>
          </cell>
          <cell r="C163" t="str">
            <v>United Kingdom</v>
          </cell>
          <cell r="D163" t="str">
            <v>Warehouse canteen refurbishment</v>
          </cell>
          <cell r="E163">
            <v>4889.5199999999995</v>
          </cell>
          <cell r="F163">
            <v>407.46</v>
          </cell>
          <cell r="G163">
            <v>407.46</v>
          </cell>
          <cell r="H163">
            <v>407.46</v>
          </cell>
          <cell r="I163">
            <v>407.46</v>
          </cell>
          <cell r="J163">
            <v>407.46</v>
          </cell>
          <cell r="K163">
            <v>407.46</v>
          </cell>
          <cell r="L163">
            <v>407.46</v>
          </cell>
          <cell r="M163">
            <v>407.46</v>
          </cell>
          <cell r="N163">
            <v>407.46</v>
          </cell>
          <cell r="O163">
            <v>407.46</v>
          </cell>
          <cell r="P163">
            <v>407.46</v>
          </cell>
          <cell r="Q163">
            <v>407.46</v>
          </cell>
        </row>
        <row r="164">
          <cell r="A164" t="str">
            <v>08UK13</v>
          </cell>
          <cell r="B164" t="str">
            <v>International</v>
          </cell>
          <cell r="C164" t="str">
            <v>United Kingdom</v>
          </cell>
          <cell r="D164" t="str">
            <v>Replace MGM Floor due to water damage</v>
          </cell>
          <cell r="E164">
            <v>9779.0399999999991</v>
          </cell>
          <cell r="F164">
            <v>814.92</v>
          </cell>
          <cell r="G164">
            <v>814.92</v>
          </cell>
          <cell r="H164">
            <v>814.92</v>
          </cell>
          <cell r="I164">
            <v>814.92</v>
          </cell>
          <cell r="J164">
            <v>814.92</v>
          </cell>
          <cell r="K164">
            <v>814.92</v>
          </cell>
          <cell r="L164">
            <v>814.92</v>
          </cell>
          <cell r="M164">
            <v>814.92</v>
          </cell>
          <cell r="N164">
            <v>814.92</v>
          </cell>
          <cell r="O164">
            <v>814.92</v>
          </cell>
          <cell r="P164">
            <v>814.92</v>
          </cell>
          <cell r="Q164">
            <v>814.92</v>
          </cell>
        </row>
        <row r="165">
          <cell r="A165" t="str">
            <v>08UK14</v>
          </cell>
          <cell r="B165" t="str">
            <v>International</v>
          </cell>
          <cell r="C165" t="str">
            <v>United Kingdom</v>
          </cell>
          <cell r="D165" t="str">
            <v>Web site</v>
          </cell>
          <cell r="E165">
            <v>254253.96000000008</v>
          </cell>
          <cell r="F165">
            <v>21187.83</v>
          </cell>
          <cell r="G165">
            <v>21187.83</v>
          </cell>
          <cell r="H165">
            <v>21187.83</v>
          </cell>
          <cell r="I165">
            <v>21187.83</v>
          </cell>
          <cell r="J165">
            <v>21187.83</v>
          </cell>
          <cell r="K165">
            <v>21187.83</v>
          </cell>
          <cell r="L165">
            <v>21187.83</v>
          </cell>
          <cell r="M165">
            <v>21187.83</v>
          </cell>
          <cell r="N165">
            <v>21187.83</v>
          </cell>
          <cell r="O165">
            <v>21187.83</v>
          </cell>
          <cell r="P165">
            <v>21187.83</v>
          </cell>
          <cell r="Q165">
            <v>21187.83</v>
          </cell>
        </row>
        <row r="166">
          <cell r="A166" t="str">
            <v>08UK15</v>
          </cell>
          <cell r="B166" t="str">
            <v>International</v>
          </cell>
          <cell r="C166" t="str">
            <v>United Kingdom</v>
          </cell>
          <cell r="D166" t="str">
            <v>Web site - Education</v>
          </cell>
          <cell r="E166">
            <v>88011</v>
          </cell>
          <cell r="F166">
            <v>7334.25</v>
          </cell>
          <cell r="G166">
            <v>7334.25</v>
          </cell>
          <cell r="H166">
            <v>7334.25</v>
          </cell>
          <cell r="I166">
            <v>7334.25</v>
          </cell>
          <cell r="J166">
            <v>7334.25</v>
          </cell>
          <cell r="K166">
            <v>7334.25</v>
          </cell>
          <cell r="L166">
            <v>7334.25</v>
          </cell>
          <cell r="M166">
            <v>7334.25</v>
          </cell>
          <cell r="N166">
            <v>7334.25</v>
          </cell>
          <cell r="O166">
            <v>7334.25</v>
          </cell>
          <cell r="P166">
            <v>7334.25</v>
          </cell>
          <cell r="Q166">
            <v>7334.25</v>
          </cell>
        </row>
        <row r="167">
          <cell r="A167" t="str">
            <v>08UK16</v>
          </cell>
          <cell r="B167" t="str">
            <v>International</v>
          </cell>
          <cell r="C167" t="str">
            <v>United Kingdom</v>
          </cell>
          <cell r="D167" t="str">
            <v>Replacement servers</v>
          </cell>
          <cell r="E167">
            <v>19557.96</v>
          </cell>
          <cell r="F167">
            <v>1629.83</v>
          </cell>
          <cell r="G167">
            <v>1629.83</v>
          </cell>
          <cell r="H167">
            <v>1629.83</v>
          </cell>
          <cell r="I167">
            <v>1629.83</v>
          </cell>
          <cell r="J167">
            <v>1629.83</v>
          </cell>
          <cell r="K167">
            <v>1629.83</v>
          </cell>
          <cell r="L167">
            <v>1629.83</v>
          </cell>
          <cell r="M167">
            <v>1629.83</v>
          </cell>
          <cell r="N167">
            <v>1629.83</v>
          </cell>
          <cell r="O167">
            <v>1629.83</v>
          </cell>
          <cell r="P167">
            <v>1629.83</v>
          </cell>
          <cell r="Q167">
            <v>1629.83</v>
          </cell>
        </row>
        <row r="168">
          <cell r="A168" t="str">
            <v>08UK17</v>
          </cell>
          <cell r="B168" t="str">
            <v>International</v>
          </cell>
          <cell r="C168" t="str">
            <v>United Kingdom</v>
          </cell>
          <cell r="D168" t="str">
            <v>Server licensing</v>
          </cell>
          <cell r="E168">
            <v>39116.039999999994</v>
          </cell>
          <cell r="F168">
            <v>3259.67</v>
          </cell>
          <cell r="G168">
            <v>3259.67</v>
          </cell>
          <cell r="H168">
            <v>3259.67</v>
          </cell>
          <cell r="I168">
            <v>3259.67</v>
          </cell>
          <cell r="J168">
            <v>3259.67</v>
          </cell>
          <cell r="K168">
            <v>3259.67</v>
          </cell>
          <cell r="L168">
            <v>3259.67</v>
          </cell>
          <cell r="M168">
            <v>3259.67</v>
          </cell>
          <cell r="N168">
            <v>3259.67</v>
          </cell>
          <cell r="O168">
            <v>3259.67</v>
          </cell>
          <cell r="P168">
            <v>3259.67</v>
          </cell>
          <cell r="Q168">
            <v>3259.67</v>
          </cell>
        </row>
        <row r="169">
          <cell r="A169" t="str">
            <v>08UK18</v>
          </cell>
          <cell r="B169" t="str">
            <v>International</v>
          </cell>
          <cell r="C169" t="str">
            <v>United Kingdom</v>
          </cell>
          <cell r="D169" t="str">
            <v>Blackberry licenses</v>
          </cell>
          <cell r="E169">
            <v>1955.76</v>
          </cell>
          <cell r="F169">
            <v>162.97999999999999</v>
          </cell>
          <cell r="G169">
            <v>162.97999999999999</v>
          </cell>
          <cell r="H169">
            <v>162.97999999999999</v>
          </cell>
          <cell r="I169">
            <v>162.97999999999999</v>
          </cell>
          <cell r="J169">
            <v>162.97999999999999</v>
          </cell>
          <cell r="K169">
            <v>162.97999999999999</v>
          </cell>
          <cell r="L169">
            <v>162.97999999999999</v>
          </cell>
          <cell r="M169">
            <v>162.97999999999999</v>
          </cell>
          <cell r="N169">
            <v>162.97999999999999</v>
          </cell>
          <cell r="O169">
            <v>162.97999999999999</v>
          </cell>
          <cell r="P169">
            <v>162.97999999999999</v>
          </cell>
          <cell r="Q169">
            <v>162.97999999999999</v>
          </cell>
        </row>
        <row r="170">
          <cell r="A170" t="str">
            <v>08UK19</v>
          </cell>
          <cell r="B170" t="str">
            <v>International</v>
          </cell>
          <cell r="C170" t="str">
            <v>United Kingdom</v>
          </cell>
          <cell r="D170" t="str">
            <v>Data Warehouse</v>
          </cell>
          <cell r="E170">
            <v>19557.96</v>
          </cell>
          <cell r="F170">
            <v>1629.83</v>
          </cell>
          <cell r="G170">
            <v>1629.83</v>
          </cell>
          <cell r="H170">
            <v>1629.83</v>
          </cell>
          <cell r="I170">
            <v>1629.83</v>
          </cell>
          <cell r="J170">
            <v>1629.83</v>
          </cell>
          <cell r="K170">
            <v>1629.83</v>
          </cell>
          <cell r="L170">
            <v>1629.83</v>
          </cell>
          <cell r="M170">
            <v>1629.83</v>
          </cell>
          <cell r="N170">
            <v>1629.83</v>
          </cell>
          <cell r="O170">
            <v>1629.83</v>
          </cell>
          <cell r="P170">
            <v>1629.83</v>
          </cell>
          <cell r="Q170">
            <v>1629.83</v>
          </cell>
        </row>
        <row r="171">
          <cell r="A171" t="str">
            <v>08UK2</v>
          </cell>
          <cell r="B171" t="str">
            <v>International</v>
          </cell>
          <cell r="C171" t="str">
            <v>United Kingdom</v>
          </cell>
          <cell r="D171" t="str">
            <v>50 chairs</v>
          </cell>
          <cell r="E171">
            <v>16848.480000000003</v>
          </cell>
          <cell r="F171">
            <v>1404.04</v>
          </cell>
          <cell r="G171">
            <v>1404.04</v>
          </cell>
          <cell r="H171">
            <v>1404.04</v>
          </cell>
          <cell r="I171">
            <v>1404.04</v>
          </cell>
          <cell r="J171">
            <v>1404.04</v>
          </cell>
          <cell r="K171">
            <v>1404.04</v>
          </cell>
          <cell r="L171">
            <v>1404.04</v>
          </cell>
          <cell r="M171">
            <v>1404.04</v>
          </cell>
          <cell r="N171">
            <v>1404.04</v>
          </cell>
          <cell r="O171">
            <v>1404.04</v>
          </cell>
          <cell r="P171">
            <v>1404.04</v>
          </cell>
          <cell r="Q171">
            <v>1404.04</v>
          </cell>
        </row>
        <row r="172">
          <cell r="A172" t="str">
            <v>08UK20</v>
          </cell>
          <cell r="B172" t="str">
            <v>International</v>
          </cell>
          <cell r="C172" t="str">
            <v>United Kingdom</v>
          </cell>
          <cell r="D172" t="str">
            <v>LAN upgrades</v>
          </cell>
          <cell r="E172">
            <v>9779.0399999999991</v>
          </cell>
          <cell r="F172">
            <v>814.92</v>
          </cell>
          <cell r="G172">
            <v>814.92</v>
          </cell>
          <cell r="H172">
            <v>814.92</v>
          </cell>
          <cell r="I172">
            <v>814.92</v>
          </cell>
          <cell r="J172">
            <v>814.92</v>
          </cell>
          <cell r="K172">
            <v>814.92</v>
          </cell>
          <cell r="L172">
            <v>814.92</v>
          </cell>
          <cell r="M172">
            <v>814.92</v>
          </cell>
          <cell r="N172">
            <v>814.92</v>
          </cell>
          <cell r="O172">
            <v>814.92</v>
          </cell>
          <cell r="P172">
            <v>814.92</v>
          </cell>
          <cell r="Q172">
            <v>814.92</v>
          </cell>
        </row>
        <row r="173">
          <cell r="A173" t="str">
            <v>08UK21</v>
          </cell>
          <cell r="B173" t="str">
            <v>International</v>
          </cell>
          <cell r="C173" t="str">
            <v>United Kingdom</v>
          </cell>
          <cell r="D173" t="str">
            <v>Essential electrical</v>
          </cell>
          <cell r="E173">
            <v>18580.079999999998</v>
          </cell>
          <cell r="F173">
            <v>1548.34</v>
          </cell>
          <cell r="G173">
            <v>1548.34</v>
          </cell>
          <cell r="H173">
            <v>1548.34</v>
          </cell>
          <cell r="I173">
            <v>1548.34</v>
          </cell>
          <cell r="J173">
            <v>1548.34</v>
          </cell>
          <cell r="K173">
            <v>1548.34</v>
          </cell>
          <cell r="L173">
            <v>1548.34</v>
          </cell>
          <cell r="M173">
            <v>1548.34</v>
          </cell>
          <cell r="N173">
            <v>1548.34</v>
          </cell>
          <cell r="O173">
            <v>1548.34</v>
          </cell>
          <cell r="P173">
            <v>1548.34</v>
          </cell>
          <cell r="Q173">
            <v>1548.34</v>
          </cell>
        </row>
        <row r="174">
          <cell r="A174" t="str">
            <v>08UK22</v>
          </cell>
          <cell r="B174" t="str">
            <v>International</v>
          </cell>
          <cell r="C174" t="str">
            <v>United Kingdom</v>
          </cell>
          <cell r="D174" t="str">
            <v>Safety barrier</v>
          </cell>
          <cell r="E174">
            <v>1857.9599999999998</v>
          </cell>
          <cell r="F174">
            <v>154.83000000000001</v>
          </cell>
          <cell r="G174">
            <v>154.83000000000001</v>
          </cell>
          <cell r="H174">
            <v>154.83000000000001</v>
          </cell>
          <cell r="I174">
            <v>154.83000000000001</v>
          </cell>
          <cell r="J174">
            <v>154.83000000000001</v>
          </cell>
          <cell r="K174">
            <v>154.83000000000001</v>
          </cell>
          <cell r="L174">
            <v>154.83000000000001</v>
          </cell>
          <cell r="M174">
            <v>154.83000000000001</v>
          </cell>
          <cell r="N174">
            <v>154.83000000000001</v>
          </cell>
          <cell r="O174">
            <v>154.83000000000001</v>
          </cell>
          <cell r="P174">
            <v>154.83000000000001</v>
          </cell>
          <cell r="Q174">
            <v>154.83000000000001</v>
          </cell>
        </row>
        <row r="175">
          <cell r="A175" t="str">
            <v>08UK23</v>
          </cell>
          <cell r="B175" t="str">
            <v>International</v>
          </cell>
          <cell r="C175" t="str">
            <v>United Kingdom</v>
          </cell>
          <cell r="D175" t="str">
            <v>Cabling Coventry</v>
          </cell>
          <cell r="E175">
            <v>9290.0399999999991</v>
          </cell>
          <cell r="F175">
            <v>774.17</v>
          </cell>
          <cell r="G175">
            <v>774.17</v>
          </cell>
          <cell r="H175">
            <v>774.17</v>
          </cell>
          <cell r="I175">
            <v>774.17</v>
          </cell>
          <cell r="J175">
            <v>774.17</v>
          </cell>
          <cell r="K175">
            <v>774.17</v>
          </cell>
          <cell r="L175">
            <v>774.17</v>
          </cell>
          <cell r="M175">
            <v>774.17</v>
          </cell>
          <cell r="N175">
            <v>774.17</v>
          </cell>
          <cell r="O175">
            <v>774.17</v>
          </cell>
          <cell r="P175">
            <v>774.17</v>
          </cell>
          <cell r="Q175">
            <v>774.17</v>
          </cell>
        </row>
        <row r="176">
          <cell r="A176" t="str">
            <v>08UK24</v>
          </cell>
          <cell r="B176" t="str">
            <v>International</v>
          </cell>
          <cell r="C176" t="str">
            <v>United Kingdom</v>
          </cell>
          <cell r="D176" t="str">
            <v>Carpet and Decoration in Call Centre</v>
          </cell>
          <cell r="E176">
            <v>27870.12000000001</v>
          </cell>
          <cell r="F176">
            <v>2322.5100000000002</v>
          </cell>
          <cell r="G176">
            <v>2322.5100000000002</v>
          </cell>
          <cell r="H176">
            <v>2322.5100000000002</v>
          </cell>
          <cell r="I176">
            <v>2322.5100000000002</v>
          </cell>
          <cell r="J176">
            <v>2322.5100000000002</v>
          </cell>
          <cell r="K176">
            <v>2322.5100000000002</v>
          </cell>
          <cell r="L176">
            <v>2322.5100000000002</v>
          </cell>
          <cell r="M176">
            <v>2322.5100000000002</v>
          </cell>
          <cell r="N176">
            <v>2322.5100000000002</v>
          </cell>
          <cell r="O176">
            <v>2322.5100000000002</v>
          </cell>
          <cell r="P176">
            <v>2322.5100000000002</v>
          </cell>
          <cell r="Q176">
            <v>2322.5100000000002</v>
          </cell>
        </row>
        <row r="177">
          <cell r="A177" t="str">
            <v>08UK25</v>
          </cell>
          <cell r="B177" t="str">
            <v>International</v>
          </cell>
          <cell r="C177" t="str">
            <v>United Kingdom</v>
          </cell>
          <cell r="D177" t="str">
            <v>Canteen furniture and decoration</v>
          </cell>
          <cell r="E177">
            <v>9290.0399999999991</v>
          </cell>
          <cell r="F177">
            <v>774.17</v>
          </cell>
          <cell r="G177">
            <v>774.17</v>
          </cell>
          <cell r="H177">
            <v>774.17</v>
          </cell>
          <cell r="I177">
            <v>774.17</v>
          </cell>
          <cell r="J177">
            <v>774.17</v>
          </cell>
          <cell r="K177">
            <v>774.17</v>
          </cell>
          <cell r="L177">
            <v>774.17</v>
          </cell>
          <cell r="M177">
            <v>774.17</v>
          </cell>
          <cell r="N177">
            <v>774.17</v>
          </cell>
          <cell r="O177">
            <v>774.17</v>
          </cell>
          <cell r="P177">
            <v>774.17</v>
          </cell>
          <cell r="Q177">
            <v>774.17</v>
          </cell>
        </row>
        <row r="178">
          <cell r="A178" t="str">
            <v>08UK26</v>
          </cell>
          <cell r="B178" t="str">
            <v>International</v>
          </cell>
          <cell r="C178" t="str">
            <v>United Kingdom</v>
          </cell>
          <cell r="D178" t="str">
            <v>Conveyor belt</v>
          </cell>
          <cell r="E178">
            <v>7432.0800000000008</v>
          </cell>
          <cell r="F178">
            <v>619.34</v>
          </cell>
          <cell r="G178">
            <v>619.34</v>
          </cell>
          <cell r="H178">
            <v>619.34</v>
          </cell>
          <cell r="I178">
            <v>619.34</v>
          </cell>
          <cell r="J178">
            <v>619.34</v>
          </cell>
          <cell r="K178">
            <v>619.34</v>
          </cell>
          <cell r="L178">
            <v>619.34</v>
          </cell>
          <cell r="M178">
            <v>619.34</v>
          </cell>
          <cell r="N178">
            <v>619.34</v>
          </cell>
          <cell r="O178">
            <v>619.34</v>
          </cell>
          <cell r="P178">
            <v>619.34</v>
          </cell>
          <cell r="Q178">
            <v>619.34</v>
          </cell>
        </row>
        <row r="179">
          <cell r="A179" t="str">
            <v>08UK27</v>
          </cell>
          <cell r="B179" t="str">
            <v>International</v>
          </cell>
          <cell r="C179" t="str">
            <v>United Kingdom</v>
          </cell>
          <cell r="D179" t="str">
            <v>Fire doors</v>
          </cell>
          <cell r="E179">
            <v>7432.0800000000008</v>
          </cell>
          <cell r="F179">
            <v>619.34</v>
          </cell>
          <cell r="G179">
            <v>619.34</v>
          </cell>
          <cell r="H179">
            <v>619.34</v>
          </cell>
          <cell r="I179">
            <v>619.34</v>
          </cell>
          <cell r="J179">
            <v>619.34</v>
          </cell>
          <cell r="K179">
            <v>619.34</v>
          </cell>
          <cell r="L179">
            <v>619.34</v>
          </cell>
          <cell r="M179">
            <v>619.34</v>
          </cell>
          <cell r="N179">
            <v>619.34</v>
          </cell>
          <cell r="O179">
            <v>619.34</v>
          </cell>
          <cell r="P179">
            <v>619.34</v>
          </cell>
          <cell r="Q179">
            <v>619.34</v>
          </cell>
        </row>
        <row r="180">
          <cell r="A180" t="str">
            <v>08UK28</v>
          </cell>
          <cell r="B180" t="str">
            <v>International</v>
          </cell>
          <cell r="C180" t="str">
            <v>United Kingdom</v>
          </cell>
          <cell r="D180" t="str">
            <v>Phone system Leamington</v>
          </cell>
          <cell r="E180">
            <v>55740.359999999993</v>
          </cell>
          <cell r="F180">
            <v>4645.03</v>
          </cell>
          <cell r="G180">
            <v>4645.03</v>
          </cell>
          <cell r="H180">
            <v>4645.03</v>
          </cell>
          <cell r="I180">
            <v>4645.03</v>
          </cell>
          <cell r="J180">
            <v>4645.03</v>
          </cell>
          <cell r="K180">
            <v>4645.03</v>
          </cell>
          <cell r="L180">
            <v>4645.03</v>
          </cell>
          <cell r="M180">
            <v>4645.03</v>
          </cell>
          <cell r="N180">
            <v>4645.03</v>
          </cell>
          <cell r="O180">
            <v>4645.03</v>
          </cell>
          <cell r="P180">
            <v>4645.03</v>
          </cell>
          <cell r="Q180">
            <v>4645.03</v>
          </cell>
        </row>
        <row r="181">
          <cell r="A181" t="str">
            <v>08UK3</v>
          </cell>
          <cell r="B181" t="str">
            <v>International</v>
          </cell>
          <cell r="C181" t="str">
            <v>United Kingdom</v>
          </cell>
          <cell r="D181" t="str">
            <v>Indesign software</v>
          </cell>
          <cell r="E181">
            <v>39116.039999999994</v>
          </cell>
          <cell r="F181">
            <v>3259.67</v>
          </cell>
          <cell r="G181">
            <v>3259.67</v>
          </cell>
          <cell r="H181">
            <v>3259.67</v>
          </cell>
          <cell r="I181">
            <v>3259.67</v>
          </cell>
          <cell r="J181">
            <v>3259.67</v>
          </cell>
          <cell r="K181">
            <v>3259.67</v>
          </cell>
          <cell r="L181">
            <v>3259.67</v>
          </cell>
          <cell r="M181">
            <v>3259.67</v>
          </cell>
          <cell r="N181">
            <v>3259.67</v>
          </cell>
          <cell r="O181">
            <v>3259.67</v>
          </cell>
          <cell r="P181">
            <v>3259.67</v>
          </cell>
          <cell r="Q181">
            <v>3259.67</v>
          </cell>
        </row>
        <row r="182">
          <cell r="A182" t="str">
            <v>08UK4</v>
          </cell>
          <cell r="B182" t="str">
            <v>International</v>
          </cell>
          <cell r="C182" t="str">
            <v>United Kingdom</v>
          </cell>
          <cell r="D182" t="str">
            <v xml:space="preserve">WAN equipment FTP,SDSL </v>
          </cell>
          <cell r="E182">
            <v>3911.6400000000012</v>
          </cell>
          <cell r="F182">
            <v>325.97000000000003</v>
          </cell>
          <cell r="G182">
            <v>325.97000000000003</v>
          </cell>
          <cell r="H182">
            <v>325.97000000000003</v>
          </cell>
          <cell r="I182">
            <v>325.97000000000003</v>
          </cell>
          <cell r="J182">
            <v>325.97000000000003</v>
          </cell>
          <cell r="K182">
            <v>325.97000000000003</v>
          </cell>
          <cell r="L182">
            <v>325.97000000000003</v>
          </cell>
          <cell r="M182">
            <v>325.97000000000003</v>
          </cell>
          <cell r="N182">
            <v>325.97000000000003</v>
          </cell>
          <cell r="O182">
            <v>325.97000000000003</v>
          </cell>
          <cell r="P182">
            <v>325.97000000000003</v>
          </cell>
          <cell r="Q182">
            <v>325.97000000000003</v>
          </cell>
        </row>
        <row r="183">
          <cell r="A183" t="str">
            <v>08UK5</v>
          </cell>
          <cell r="B183" t="str">
            <v>International</v>
          </cell>
          <cell r="C183" t="str">
            <v>United Kingdom</v>
          </cell>
          <cell r="D183" t="str">
            <v xml:space="preserve">New warehouse roof </v>
          </cell>
          <cell r="E183">
            <v>391160.03999999986</v>
          </cell>
          <cell r="F183">
            <v>32596.67</v>
          </cell>
          <cell r="G183">
            <v>32596.67</v>
          </cell>
          <cell r="H183">
            <v>32596.67</v>
          </cell>
          <cell r="I183">
            <v>32596.67</v>
          </cell>
          <cell r="J183">
            <v>32596.67</v>
          </cell>
          <cell r="K183">
            <v>32596.67</v>
          </cell>
          <cell r="L183">
            <v>32596.67</v>
          </cell>
          <cell r="M183">
            <v>32596.67</v>
          </cell>
          <cell r="N183">
            <v>32596.67</v>
          </cell>
          <cell r="O183">
            <v>32596.67</v>
          </cell>
          <cell r="P183">
            <v>32596.67</v>
          </cell>
          <cell r="Q183">
            <v>32596.67</v>
          </cell>
        </row>
        <row r="184">
          <cell r="A184" t="str">
            <v>08UK6</v>
          </cell>
          <cell r="B184" t="str">
            <v>International</v>
          </cell>
          <cell r="C184" t="str">
            <v>United Kingdom</v>
          </cell>
          <cell r="D184" t="str">
            <v>Mezz extension</v>
          </cell>
          <cell r="E184">
            <v>113436.36</v>
          </cell>
          <cell r="F184">
            <v>9453.0300000000007</v>
          </cell>
          <cell r="G184">
            <v>9453.0300000000007</v>
          </cell>
          <cell r="H184">
            <v>9453.0300000000007</v>
          </cell>
          <cell r="I184">
            <v>9453.0300000000007</v>
          </cell>
          <cell r="J184">
            <v>9453.0300000000007</v>
          </cell>
          <cell r="K184">
            <v>9453.0300000000007</v>
          </cell>
          <cell r="L184">
            <v>9453.0300000000007</v>
          </cell>
          <cell r="M184">
            <v>9453.0300000000007</v>
          </cell>
          <cell r="N184">
            <v>9453.0300000000007</v>
          </cell>
          <cell r="O184">
            <v>9453.0300000000007</v>
          </cell>
          <cell r="P184">
            <v>9453.0300000000007</v>
          </cell>
          <cell r="Q184">
            <v>9453.0300000000007</v>
          </cell>
        </row>
        <row r="185">
          <cell r="A185" t="str">
            <v>08UK7</v>
          </cell>
          <cell r="B185" t="str">
            <v>International</v>
          </cell>
          <cell r="C185" t="str">
            <v>United Kingdom</v>
          </cell>
          <cell r="D185" t="str">
            <v>AS400</v>
          </cell>
          <cell r="E185">
            <v>195579.95999999996</v>
          </cell>
          <cell r="F185">
            <v>16298.33</v>
          </cell>
          <cell r="G185">
            <v>16298.33</v>
          </cell>
          <cell r="H185">
            <v>16298.33</v>
          </cell>
          <cell r="I185">
            <v>16298.33</v>
          </cell>
          <cell r="J185">
            <v>16298.33</v>
          </cell>
          <cell r="K185">
            <v>16298.33</v>
          </cell>
          <cell r="L185">
            <v>16298.33</v>
          </cell>
          <cell r="M185">
            <v>16298.33</v>
          </cell>
          <cell r="N185">
            <v>16298.33</v>
          </cell>
          <cell r="O185">
            <v>16298.33</v>
          </cell>
          <cell r="P185">
            <v>16298.33</v>
          </cell>
          <cell r="Q185">
            <v>16298.33</v>
          </cell>
        </row>
        <row r="186">
          <cell r="A186" t="str">
            <v>08UK8</v>
          </cell>
          <cell r="B186" t="str">
            <v>International</v>
          </cell>
          <cell r="C186" t="str">
            <v>United Kingdom</v>
          </cell>
          <cell r="D186" t="str">
            <v>WAN upgrades</v>
          </cell>
          <cell r="E186">
            <v>37160.159999999996</v>
          </cell>
          <cell r="F186">
            <v>3096.68</v>
          </cell>
          <cell r="G186">
            <v>3096.68</v>
          </cell>
          <cell r="H186">
            <v>3096.68</v>
          </cell>
          <cell r="I186">
            <v>3096.68</v>
          </cell>
          <cell r="J186">
            <v>3096.68</v>
          </cell>
          <cell r="K186">
            <v>3096.68</v>
          </cell>
          <cell r="L186">
            <v>3096.68</v>
          </cell>
          <cell r="M186">
            <v>3096.68</v>
          </cell>
          <cell r="N186">
            <v>3096.68</v>
          </cell>
          <cell r="O186">
            <v>3096.68</v>
          </cell>
          <cell r="P186">
            <v>3096.68</v>
          </cell>
          <cell r="Q186">
            <v>3096.68</v>
          </cell>
        </row>
        <row r="187">
          <cell r="A187" t="str">
            <v>08UK9</v>
          </cell>
          <cell r="B187" t="str">
            <v>International</v>
          </cell>
          <cell r="C187" t="str">
            <v>United Kingdom</v>
          </cell>
          <cell r="D187" t="str">
            <v>7 packing benches</v>
          </cell>
          <cell r="E187">
            <v>7823.1600000000008</v>
          </cell>
          <cell r="F187">
            <v>651.92999999999995</v>
          </cell>
          <cell r="G187">
            <v>651.92999999999995</v>
          </cell>
          <cell r="H187">
            <v>651.92999999999995</v>
          </cell>
          <cell r="I187">
            <v>651.92999999999995</v>
          </cell>
          <cell r="J187">
            <v>651.92999999999995</v>
          </cell>
          <cell r="K187">
            <v>651.92999999999995</v>
          </cell>
          <cell r="L187">
            <v>651.92999999999995</v>
          </cell>
          <cell r="M187">
            <v>651.92999999999995</v>
          </cell>
          <cell r="N187">
            <v>651.92999999999995</v>
          </cell>
          <cell r="O187">
            <v>651.92999999999995</v>
          </cell>
          <cell r="P187">
            <v>651.92999999999995</v>
          </cell>
          <cell r="Q187">
            <v>651.92999999999995</v>
          </cell>
        </row>
        <row r="188">
          <cell r="A188" t="str">
            <v>08QED1</v>
          </cell>
          <cell r="B188" t="str">
            <v>Media, Licensing, and Advertising</v>
          </cell>
          <cell r="C188" t="str">
            <v>Consumer Magazines</v>
          </cell>
          <cell r="D188" t="str">
            <v>Rostering &amp; Technology</v>
          </cell>
          <cell r="E188">
            <v>559000</v>
          </cell>
          <cell r="F188">
            <v>0</v>
          </cell>
          <cell r="G188">
            <v>0</v>
          </cell>
          <cell r="H188">
            <v>0</v>
          </cell>
          <cell r="I188">
            <v>129000</v>
          </cell>
          <cell r="J188">
            <v>150000</v>
          </cell>
          <cell r="K188">
            <v>170000</v>
          </cell>
          <cell r="L188">
            <v>80000</v>
          </cell>
          <cell r="M188">
            <v>30000</v>
          </cell>
          <cell r="N188">
            <v>0</v>
          </cell>
          <cell r="O188">
            <v>0</v>
          </cell>
          <cell r="P188">
            <v>0</v>
          </cell>
          <cell r="Q188">
            <v>0</v>
          </cell>
        </row>
        <row r="189">
          <cell r="A189" t="str">
            <v>08QED3</v>
          </cell>
          <cell r="B189" t="str">
            <v>Media, Licensing, and Advertising</v>
          </cell>
          <cell r="C189" t="str">
            <v>Consumer Magazines</v>
          </cell>
          <cell r="D189" t="str">
            <v>Higher Education</v>
          </cell>
          <cell r="E189">
            <v>15000</v>
          </cell>
          <cell r="F189">
            <v>0</v>
          </cell>
          <cell r="G189">
            <v>0</v>
          </cell>
          <cell r="H189">
            <v>0</v>
          </cell>
          <cell r="I189">
            <v>0</v>
          </cell>
          <cell r="J189">
            <v>5000</v>
          </cell>
          <cell r="K189">
            <v>7500</v>
          </cell>
          <cell r="L189">
            <v>2500</v>
          </cell>
          <cell r="M189">
            <v>0</v>
          </cell>
          <cell r="N189">
            <v>0</v>
          </cell>
          <cell r="O189">
            <v>0</v>
          </cell>
          <cell r="P189">
            <v>0</v>
          </cell>
          <cell r="Q189">
            <v>0</v>
          </cell>
        </row>
        <row r="190">
          <cell r="A190" t="str">
            <v>08QED4</v>
          </cell>
          <cell r="B190" t="str">
            <v>Media, Licensing, and Advertising</v>
          </cell>
          <cell r="C190" t="str">
            <v>Consumer Magazines</v>
          </cell>
          <cell r="D190" t="str">
            <v>Libraries</v>
          </cell>
          <cell r="E190">
            <v>20000</v>
          </cell>
          <cell r="F190">
            <v>0</v>
          </cell>
          <cell r="G190">
            <v>0</v>
          </cell>
          <cell r="H190">
            <v>0</v>
          </cell>
          <cell r="I190">
            <v>0</v>
          </cell>
          <cell r="J190">
            <v>0</v>
          </cell>
          <cell r="K190">
            <v>0</v>
          </cell>
          <cell r="L190">
            <v>0</v>
          </cell>
          <cell r="M190">
            <v>0</v>
          </cell>
          <cell r="N190">
            <v>0</v>
          </cell>
          <cell r="O190">
            <v>10000</v>
          </cell>
          <cell r="P190">
            <v>10000</v>
          </cell>
          <cell r="Q190">
            <v>0</v>
          </cell>
        </row>
        <row r="191">
          <cell r="A191" t="str">
            <v>08QED5</v>
          </cell>
          <cell r="B191" t="str">
            <v>Media, Licensing, and Advertising</v>
          </cell>
          <cell r="C191" t="str">
            <v>Consumer Magazines</v>
          </cell>
          <cell r="D191" t="str">
            <v>Homelink</v>
          </cell>
          <cell r="E191">
            <v>48000</v>
          </cell>
          <cell r="F191">
            <v>0</v>
          </cell>
          <cell r="G191">
            <v>0</v>
          </cell>
          <cell r="H191">
            <v>0</v>
          </cell>
          <cell r="I191">
            <v>0</v>
          </cell>
          <cell r="J191">
            <v>0</v>
          </cell>
          <cell r="K191">
            <v>0</v>
          </cell>
          <cell r="L191">
            <v>0</v>
          </cell>
          <cell r="M191">
            <v>24000</v>
          </cell>
          <cell r="N191">
            <v>0</v>
          </cell>
          <cell r="O191">
            <v>0</v>
          </cell>
          <cell r="P191">
            <v>0</v>
          </cell>
          <cell r="Q191">
            <v>24000</v>
          </cell>
        </row>
        <row r="192">
          <cell r="A192" t="str">
            <v>08QED6</v>
          </cell>
          <cell r="B192" t="str">
            <v>Media, Licensing, and Advertising</v>
          </cell>
          <cell r="C192" t="str">
            <v>Consumer Magazines</v>
          </cell>
          <cell r="D192" t="str">
            <v>SGO Enhancements</v>
          </cell>
          <cell r="E192">
            <v>25000</v>
          </cell>
          <cell r="F192">
            <v>10000</v>
          </cell>
          <cell r="G192">
            <v>10000</v>
          </cell>
          <cell r="H192">
            <v>5000</v>
          </cell>
          <cell r="I192">
            <v>0</v>
          </cell>
          <cell r="J192">
            <v>0</v>
          </cell>
          <cell r="K192">
            <v>0</v>
          </cell>
          <cell r="L192">
            <v>0</v>
          </cell>
          <cell r="M192">
            <v>0</v>
          </cell>
          <cell r="N192">
            <v>0</v>
          </cell>
          <cell r="O192">
            <v>0</v>
          </cell>
          <cell r="P192">
            <v>0</v>
          </cell>
          <cell r="Q192">
            <v>0</v>
          </cell>
        </row>
        <row r="193">
          <cell r="A193" t="str">
            <v>08MLA10</v>
          </cell>
          <cell r="B193" t="str">
            <v>Media, Licensing, and Advertising</v>
          </cell>
          <cell r="C193" t="str">
            <v>Interactive</v>
          </cell>
          <cell r="D193" t="str">
            <v>Weston Woods - Apple 23" Display -1</v>
          </cell>
          <cell r="E193">
            <v>1620</v>
          </cell>
          <cell r="F193">
            <v>135</v>
          </cell>
          <cell r="G193">
            <v>135</v>
          </cell>
          <cell r="H193">
            <v>135</v>
          </cell>
          <cell r="I193">
            <v>135</v>
          </cell>
          <cell r="J193">
            <v>135</v>
          </cell>
          <cell r="K193">
            <v>135</v>
          </cell>
          <cell r="L193">
            <v>135</v>
          </cell>
          <cell r="M193">
            <v>135</v>
          </cell>
          <cell r="N193">
            <v>135</v>
          </cell>
          <cell r="O193">
            <v>135</v>
          </cell>
          <cell r="P193">
            <v>135</v>
          </cell>
          <cell r="Q193">
            <v>135</v>
          </cell>
        </row>
        <row r="194">
          <cell r="A194" t="str">
            <v>08MLA11</v>
          </cell>
          <cell r="B194" t="str">
            <v>Media, Licensing, and Advertising</v>
          </cell>
          <cell r="C194" t="str">
            <v>Interactive</v>
          </cell>
          <cell r="D194" t="str">
            <v>Retail and Clubs</v>
          </cell>
          <cell r="E194">
            <v>6300</v>
          </cell>
          <cell r="F194">
            <v>525</v>
          </cell>
          <cell r="G194">
            <v>525</v>
          </cell>
          <cell r="H194">
            <v>525</v>
          </cell>
          <cell r="I194">
            <v>525</v>
          </cell>
          <cell r="J194">
            <v>525</v>
          </cell>
          <cell r="K194">
            <v>525</v>
          </cell>
          <cell r="L194">
            <v>525</v>
          </cell>
          <cell r="M194">
            <v>525</v>
          </cell>
          <cell r="N194">
            <v>525</v>
          </cell>
          <cell r="O194">
            <v>525</v>
          </cell>
          <cell r="P194">
            <v>525</v>
          </cell>
          <cell r="Q194">
            <v>525</v>
          </cell>
        </row>
        <row r="195">
          <cell r="A195" t="str">
            <v>08MLA12</v>
          </cell>
          <cell r="B195" t="str">
            <v>Media, Licensing, and Advertising</v>
          </cell>
          <cell r="C195" t="str">
            <v>Interactive</v>
          </cell>
          <cell r="D195" t="str">
            <v>Retail and Clubs - 2 G4 Power Mac (incl software)</v>
          </cell>
          <cell r="E195">
            <v>9450</v>
          </cell>
          <cell r="F195">
            <v>787.5</v>
          </cell>
          <cell r="G195">
            <v>787.5</v>
          </cell>
          <cell r="H195">
            <v>787.5</v>
          </cell>
          <cell r="I195">
            <v>787.5</v>
          </cell>
          <cell r="J195">
            <v>787.5</v>
          </cell>
          <cell r="K195">
            <v>787.5</v>
          </cell>
          <cell r="L195">
            <v>787.5</v>
          </cell>
          <cell r="M195">
            <v>787.5</v>
          </cell>
          <cell r="N195">
            <v>787.5</v>
          </cell>
          <cell r="O195">
            <v>787.5</v>
          </cell>
          <cell r="P195">
            <v>787.5</v>
          </cell>
          <cell r="Q195">
            <v>787.5</v>
          </cell>
        </row>
        <row r="196">
          <cell r="A196" t="str">
            <v>08MLA5</v>
          </cell>
          <cell r="B196" t="str">
            <v>Media, Licensing, and Advertising</v>
          </cell>
          <cell r="C196" t="str">
            <v>Interactive</v>
          </cell>
          <cell r="D196" t="str">
            <v>Weston Woods - Mac Pro Computer</v>
          </cell>
          <cell r="E196">
            <v>5000.04</v>
          </cell>
          <cell r="F196">
            <v>416.67</v>
          </cell>
          <cell r="G196">
            <v>416.67</v>
          </cell>
          <cell r="H196">
            <v>416.67</v>
          </cell>
          <cell r="I196">
            <v>416.67</v>
          </cell>
          <cell r="J196">
            <v>416.67</v>
          </cell>
          <cell r="K196">
            <v>416.67</v>
          </cell>
          <cell r="L196">
            <v>416.67</v>
          </cell>
          <cell r="M196">
            <v>416.67</v>
          </cell>
          <cell r="N196">
            <v>416.67</v>
          </cell>
          <cell r="O196">
            <v>416.67</v>
          </cell>
          <cell r="P196">
            <v>416.67</v>
          </cell>
          <cell r="Q196">
            <v>416.67</v>
          </cell>
        </row>
        <row r="197">
          <cell r="A197" t="str">
            <v>08MLA6</v>
          </cell>
          <cell r="B197" t="str">
            <v>Media, Licensing, and Advertising</v>
          </cell>
          <cell r="C197" t="str">
            <v>Interactive</v>
          </cell>
          <cell r="D197" t="str">
            <v>Weston Woods - ProTool HD Monitor</v>
          </cell>
          <cell r="E197">
            <v>3999.9599999999996</v>
          </cell>
          <cell r="F197">
            <v>333.33</v>
          </cell>
          <cell r="G197">
            <v>333.33</v>
          </cell>
          <cell r="H197">
            <v>333.33</v>
          </cell>
          <cell r="I197">
            <v>333.33</v>
          </cell>
          <cell r="J197">
            <v>333.33</v>
          </cell>
          <cell r="K197">
            <v>333.33</v>
          </cell>
          <cell r="L197">
            <v>333.33</v>
          </cell>
          <cell r="M197">
            <v>333.33</v>
          </cell>
          <cell r="N197">
            <v>333.33</v>
          </cell>
          <cell r="O197">
            <v>333.33</v>
          </cell>
          <cell r="P197">
            <v>333.33</v>
          </cell>
          <cell r="Q197">
            <v>333.33</v>
          </cell>
        </row>
        <row r="198">
          <cell r="A198" t="str">
            <v>08MLA7</v>
          </cell>
          <cell r="B198" t="str">
            <v>Media, Licensing, and Advertising</v>
          </cell>
          <cell r="C198" t="str">
            <v>Interactive</v>
          </cell>
          <cell r="D198" t="str">
            <v>Weston Woods - New speakers for sound room</v>
          </cell>
          <cell r="E198">
            <v>999.96000000000015</v>
          </cell>
          <cell r="F198">
            <v>83.33</v>
          </cell>
          <cell r="G198">
            <v>83.33</v>
          </cell>
          <cell r="H198">
            <v>83.33</v>
          </cell>
          <cell r="I198">
            <v>83.33</v>
          </cell>
          <cell r="J198">
            <v>83.33</v>
          </cell>
          <cell r="K198">
            <v>83.33</v>
          </cell>
          <cell r="L198">
            <v>83.33</v>
          </cell>
          <cell r="M198">
            <v>83.33</v>
          </cell>
          <cell r="N198">
            <v>83.33</v>
          </cell>
          <cell r="O198">
            <v>83.33</v>
          </cell>
          <cell r="P198">
            <v>83.33</v>
          </cell>
          <cell r="Q198">
            <v>83.33</v>
          </cell>
        </row>
        <row r="199">
          <cell r="A199" t="str">
            <v>08MLA8</v>
          </cell>
          <cell r="B199" t="str">
            <v>Media, Licensing, and Advertising</v>
          </cell>
          <cell r="C199" t="str">
            <v>Interactive</v>
          </cell>
          <cell r="D199" t="str">
            <v>Weston Woods - Video monitors for Final Cut room</v>
          </cell>
          <cell r="E199">
            <v>5000.04</v>
          </cell>
          <cell r="F199">
            <v>416.67</v>
          </cell>
          <cell r="G199">
            <v>416.67</v>
          </cell>
          <cell r="H199">
            <v>416.67</v>
          </cell>
          <cell r="I199">
            <v>416.67</v>
          </cell>
          <cell r="J199">
            <v>416.67</v>
          </cell>
          <cell r="K199">
            <v>416.67</v>
          </cell>
          <cell r="L199">
            <v>416.67</v>
          </cell>
          <cell r="M199">
            <v>416.67</v>
          </cell>
          <cell r="N199">
            <v>416.67</v>
          </cell>
          <cell r="O199">
            <v>416.67</v>
          </cell>
          <cell r="P199">
            <v>416.67</v>
          </cell>
          <cell r="Q199">
            <v>416.67</v>
          </cell>
        </row>
        <row r="200">
          <cell r="A200" t="str">
            <v>08MLA9</v>
          </cell>
          <cell r="B200" t="str">
            <v>Media, Licensing, and Advertising</v>
          </cell>
          <cell r="C200" t="str">
            <v>Interactive</v>
          </cell>
          <cell r="D200" t="str">
            <v>Weston Woods - Sony Mini-DV deck for Final Cut Pro</v>
          </cell>
          <cell r="E200">
            <v>3658.5600000000009</v>
          </cell>
          <cell r="F200">
            <v>304.88</v>
          </cell>
          <cell r="G200">
            <v>304.88</v>
          </cell>
          <cell r="H200">
            <v>304.88</v>
          </cell>
          <cell r="I200">
            <v>304.88</v>
          </cell>
          <cell r="J200">
            <v>304.88</v>
          </cell>
          <cell r="K200">
            <v>304.88</v>
          </cell>
          <cell r="L200">
            <v>304.88</v>
          </cell>
          <cell r="M200">
            <v>304.88</v>
          </cell>
          <cell r="N200">
            <v>304.88</v>
          </cell>
          <cell r="O200">
            <v>304.88</v>
          </cell>
          <cell r="P200">
            <v>304.88</v>
          </cell>
          <cell r="Q200">
            <v>304.88</v>
          </cell>
        </row>
        <row r="201">
          <cell r="A201" t="str">
            <v>07MLA1</v>
          </cell>
          <cell r="B201" t="str">
            <v>Media, Licensing, and Advertising</v>
          </cell>
          <cell r="C201" t="str">
            <v>SEI</v>
          </cell>
          <cell r="D201" t="str">
            <v>SQL Server for Act Upgrade (contact mgmt. System)</v>
          </cell>
          <cell r="E201">
            <v>6000</v>
          </cell>
          <cell r="F201">
            <v>500</v>
          </cell>
          <cell r="G201">
            <v>500</v>
          </cell>
          <cell r="H201">
            <v>500</v>
          </cell>
          <cell r="I201">
            <v>500</v>
          </cell>
          <cell r="J201">
            <v>500</v>
          </cell>
          <cell r="K201">
            <v>500</v>
          </cell>
          <cell r="L201">
            <v>500</v>
          </cell>
          <cell r="M201">
            <v>500</v>
          </cell>
          <cell r="N201">
            <v>500</v>
          </cell>
          <cell r="O201">
            <v>500</v>
          </cell>
          <cell r="P201">
            <v>500</v>
          </cell>
          <cell r="Q201">
            <v>500</v>
          </cell>
        </row>
        <row r="202">
          <cell r="A202" t="str">
            <v>08SEI1</v>
          </cell>
          <cell r="B202" t="str">
            <v>Media, Licensing, and Advertising</v>
          </cell>
          <cell r="C202" t="str">
            <v>SEI</v>
          </cell>
          <cell r="D202" t="str">
            <v>Misc. Office Furniture (new space)</v>
          </cell>
          <cell r="E202">
            <v>9000</v>
          </cell>
          <cell r="F202">
            <v>750</v>
          </cell>
          <cell r="G202">
            <v>750</v>
          </cell>
          <cell r="H202">
            <v>750</v>
          </cell>
          <cell r="I202">
            <v>750</v>
          </cell>
          <cell r="J202">
            <v>750</v>
          </cell>
          <cell r="K202">
            <v>750</v>
          </cell>
          <cell r="L202">
            <v>750</v>
          </cell>
          <cell r="M202">
            <v>750</v>
          </cell>
          <cell r="N202">
            <v>750</v>
          </cell>
          <cell r="O202">
            <v>750</v>
          </cell>
          <cell r="P202">
            <v>750</v>
          </cell>
          <cell r="Q202">
            <v>750</v>
          </cell>
        </row>
        <row r="203">
          <cell r="A203" t="str">
            <v>08MLA1</v>
          </cell>
          <cell r="B203" t="str">
            <v>Media, Licensing, and Advertising</v>
          </cell>
          <cell r="C203" t="str">
            <v>Soup2Nuts</v>
          </cell>
          <cell r="D203" t="str">
            <v>Avid Back-up System II</v>
          </cell>
          <cell r="E203">
            <v>12000</v>
          </cell>
          <cell r="F203">
            <v>1000</v>
          </cell>
          <cell r="G203">
            <v>1000</v>
          </cell>
          <cell r="H203">
            <v>1000</v>
          </cell>
          <cell r="I203">
            <v>1000</v>
          </cell>
          <cell r="J203">
            <v>1000</v>
          </cell>
          <cell r="K203">
            <v>1000</v>
          </cell>
          <cell r="L203">
            <v>1000</v>
          </cell>
          <cell r="M203">
            <v>1000</v>
          </cell>
          <cell r="N203">
            <v>1000</v>
          </cell>
          <cell r="O203">
            <v>1000</v>
          </cell>
          <cell r="P203">
            <v>1000</v>
          </cell>
          <cell r="Q203">
            <v>1000</v>
          </cell>
        </row>
        <row r="204">
          <cell r="A204" t="str">
            <v>08MLA2</v>
          </cell>
          <cell r="B204" t="str">
            <v>Media, Licensing, and Advertising</v>
          </cell>
          <cell r="C204" t="str">
            <v>Soup2Nuts</v>
          </cell>
          <cell r="D204" t="str">
            <v>New Post-Production Computers (3 Mac systems)</v>
          </cell>
          <cell r="E204">
            <v>9000</v>
          </cell>
          <cell r="F204">
            <v>750</v>
          </cell>
          <cell r="G204">
            <v>750</v>
          </cell>
          <cell r="H204">
            <v>750</v>
          </cell>
          <cell r="I204">
            <v>750</v>
          </cell>
          <cell r="J204">
            <v>750</v>
          </cell>
          <cell r="K204">
            <v>750</v>
          </cell>
          <cell r="L204">
            <v>750</v>
          </cell>
          <cell r="M204">
            <v>750</v>
          </cell>
          <cell r="N204">
            <v>750</v>
          </cell>
          <cell r="O204">
            <v>750</v>
          </cell>
          <cell r="P204">
            <v>750</v>
          </cell>
          <cell r="Q204">
            <v>750</v>
          </cell>
        </row>
        <row r="205">
          <cell r="A205" t="str">
            <v>08MLA3</v>
          </cell>
          <cell r="B205" t="str">
            <v>Media, Licensing, and Advertising</v>
          </cell>
          <cell r="C205" t="str">
            <v>Soup2Nuts</v>
          </cell>
          <cell r="D205" t="str">
            <v>20 New Animator Workstations (peripherals, monitors, sw)</v>
          </cell>
          <cell r="E205">
            <v>27000</v>
          </cell>
          <cell r="F205">
            <v>2250</v>
          </cell>
          <cell r="G205">
            <v>2250</v>
          </cell>
          <cell r="H205">
            <v>2250</v>
          </cell>
          <cell r="I205">
            <v>2250</v>
          </cell>
          <cell r="J205">
            <v>2250</v>
          </cell>
          <cell r="K205">
            <v>2250</v>
          </cell>
          <cell r="L205">
            <v>2250</v>
          </cell>
          <cell r="M205">
            <v>2250</v>
          </cell>
          <cell r="N205">
            <v>2250</v>
          </cell>
          <cell r="O205">
            <v>2250</v>
          </cell>
          <cell r="P205">
            <v>2250</v>
          </cell>
          <cell r="Q205">
            <v>2250</v>
          </cell>
        </row>
        <row r="206">
          <cell r="A206" t="str">
            <v>08MLA4</v>
          </cell>
          <cell r="B206" t="str">
            <v>Media, Licensing, and Advertising</v>
          </cell>
          <cell r="C206" t="str">
            <v>Soup2Nuts</v>
          </cell>
          <cell r="D206" t="str">
            <v>Miscellaneous</v>
          </cell>
          <cell r="E206">
            <v>5000.04</v>
          </cell>
          <cell r="F206">
            <v>416.67</v>
          </cell>
          <cell r="G206">
            <v>416.67</v>
          </cell>
          <cell r="H206">
            <v>416.67</v>
          </cell>
          <cell r="I206">
            <v>416.67</v>
          </cell>
          <cell r="J206">
            <v>416.67</v>
          </cell>
          <cell r="K206">
            <v>416.67</v>
          </cell>
          <cell r="L206">
            <v>416.67</v>
          </cell>
          <cell r="M206">
            <v>416.67</v>
          </cell>
          <cell r="N206">
            <v>416.67</v>
          </cell>
          <cell r="O206">
            <v>416.67</v>
          </cell>
          <cell r="P206">
            <v>416.67</v>
          </cell>
          <cell r="Q206">
            <v>416.67</v>
          </cell>
        </row>
        <row r="207">
          <cell r="A207" t="str">
            <v>08COMM1</v>
          </cell>
          <cell r="B207" t="str">
            <v>Overhead</v>
          </cell>
          <cell r="C207" t="str">
            <v>Corporate Communications</v>
          </cell>
          <cell r="D207" t="str">
            <v xml:space="preserve">Intranet Technology Enhancements </v>
          </cell>
          <cell r="E207">
            <v>35000.039999999994</v>
          </cell>
          <cell r="F207">
            <v>2916.67</v>
          </cell>
          <cell r="G207">
            <v>2916.67</v>
          </cell>
          <cell r="H207">
            <v>2916.67</v>
          </cell>
          <cell r="I207">
            <v>2916.67</v>
          </cell>
          <cell r="J207">
            <v>2916.67</v>
          </cell>
          <cell r="K207">
            <v>2916.67</v>
          </cell>
          <cell r="L207">
            <v>2916.67</v>
          </cell>
          <cell r="M207">
            <v>2916.67</v>
          </cell>
          <cell r="N207">
            <v>2916.67</v>
          </cell>
          <cell r="O207">
            <v>2916.67</v>
          </cell>
          <cell r="P207">
            <v>2916.67</v>
          </cell>
          <cell r="Q207">
            <v>2916.67</v>
          </cell>
        </row>
        <row r="208">
          <cell r="A208" t="str">
            <v>08ECT1</v>
          </cell>
          <cell r="B208" t="str">
            <v>Overhead</v>
          </cell>
          <cell r="C208" t="str">
            <v>ECT Magazine - Executive</v>
          </cell>
          <cell r="D208" t="str">
            <v>ECT Magazine web site development</v>
          </cell>
          <cell r="E208">
            <v>174999.95999999996</v>
          </cell>
          <cell r="F208">
            <v>14583.33</v>
          </cell>
          <cell r="G208">
            <v>14583.33</v>
          </cell>
          <cell r="H208">
            <v>14583.33</v>
          </cell>
          <cell r="I208">
            <v>14583.33</v>
          </cell>
          <cell r="J208">
            <v>14583.33</v>
          </cell>
          <cell r="K208">
            <v>14583.33</v>
          </cell>
          <cell r="L208">
            <v>14583.33</v>
          </cell>
          <cell r="M208">
            <v>14583.33</v>
          </cell>
          <cell r="N208">
            <v>14583.33</v>
          </cell>
          <cell r="O208">
            <v>14583.33</v>
          </cell>
          <cell r="P208">
            <v>14583.33</v>
          </cell>
          <cell r="Q208">
            <v>14583.33</v>
          </cell>
        </row>
        <row r="209">
          <cell r="A209" t="str">
            <v>07E1</v>
          </cell>
          <cell r="B209" t="str">
            <v>Overhead</v>
          </cell>
          <cell r="C209" t="str">
            <v>eScholastic</v>
          </cell>
          <cell r="D209" t="str">
            <v>Printables Phase II</v>
          </cell>
          <cell r="E209">
            <v>536000.01</v>
          </cell>
          <cell r="F209">
            <v>76571.429999999993</v>
          </cell>
          <cell r="G209">
            <v>76571.429999999993</v>
          </cell>
          <cell r="H209">
            <v>76571.429999999993</v>
          </cell>
          <cell r="I209">
            <v>76571.429999999993</v>
          </cell>
          <cell r="J209">
            <v>76571.429999999993</v>
          </cell>
          <cell r="K209">
            <v>76571.429999999993</v>
          </cell>
          <cell r="L209">
            <v>76571.429999999993</v>
          </cell>
          <cell r="M209">
            <v>0</v>
          </cell>
          <cell r="N209">
            <v>0</v>
          </cell>
          <cell r="O209">
            <v>0</v>
          </cell>
          <cell r="P209">
            <v>0</v>
          </cell>
          <cell r="Q209">
            <v>0</v>
          </cell>
        </row>
        <row r="210">
          <cell r="A210" t="str">
            <v>08E1</v>
          </cell>
          <cell r="B210" t="str">
            <v>Overhead</v>
          </cell>
          <cell r="C210" t="str">
            <v>eScholastic</v>
          </cell>
          <cell r="D210" t="str">
            <v xml:space="preserve">Business Continuity </v>
          </cell>
          <cell r="E210">
            <v>600000</v>
          </cell>
          <cell r="F210">
            <v>0</v>
          </cell>
          <cell r="G210">
            <v>0</v>
          </cell>
          <cell r="H210">
            <v>0</v>
          </cell>
          <cell r="I210">
            <v>0</v>
          </cell>
          <cell r="J210">
            <v>0</v>
          </cell>
          <cell r="K210">
            <v>0</v>
          </cell>
          <cell r="L210">
            <v>0</v>
          </cell>
          <cell r="M210">
            <v>0</v>
          </cell>
          <cell r="N210">
            <v>300000</v>
          </cell>
          <cell r="O210">
            <v>0</v>
          </cell>
          <cell r="P210">
            <v>300000</v>
          </cell>
          <cell r="Q210">
            <v>0</v>
          </cell>
        </row>
        <row r="211">
          <cell r="A211" t="str">
            <v>08E2</v>
          </cell>
          <cell r="B211" t="str">
            <v>Overhead</v>
          </cell>
          <cell r="C211" t="str">
            <v>eScholastic</v>
          </cell>
          <cell r="D211" t="str">
            <v>Server Expansion / Replacement</v>
          </cell>
          <cell r="E211">
            <v>150000</v>
          </cell>
          <cell r="F211">
            <v>0</v>
          </cell>
          <cell r="G211">
            <v>0</v>
          </cell>
          <cell r="H211">
            <v>37500</v>
          </cell>
          <cell r="I211">
            <v>0</v>
          </cell>
          <cell r="J211">
            <v>0</v>
          </cell>
          <cell r="K211">
            <v>37500</v>
          </cell>
          <cell r="L211">
            <v>0</v>
          </cell>
          <cell r="M211">
            <v>0</v>
          </cell>
          <cell r="N211">
            <v>37500</v>
          </cell>
          <cell r="O211">
            <v>0</v>
          </cell>
          <cell r="P211">
            <v>37500</v>
          </cell>
          <cell r="Q211">
            <v>0</v>
          </cell>
        </row>
        <row r="212">
          <cell r="A212" t="str">
            <v>07E3</v>
          </cell>
          <cell r="B212" t="str">
            <v>Overhead</v>
          </cell>
          <cell r="C212" t="str">
            <v>eScholastic</v>
          </cell>
          <cell r="D212" t="str">
            <v>Teacher Book Wizard</v>
          </cell>
          <cell r="E212">
            <v>725000</v>
          </cell>
          <cell r="F212">
            <v>145000</v>
          </cell>
          <cell r="G212">
            <v>145000</v>
          </cell>
          <cell r="H212">
            <v>145000</v>
          </cell>
          <cell r="I212">
            <v>145000</v>
          </cell>
          <cell r="J212">
            <v>145000</v>
          </cell>
          <cell r="K212">
            <v>0</v>
          </cell>
          <cell r="L212">
            <v>0</v>
          </cell>
          <cell r="M212">
            <v>0</v>
          </cell>
          <cell r="N212">
            <v>0</v>
          </cell>
          <cell r="O212">
            <v>0</v>
          </cell>
          <cell r="P212">
            <v>0</v>
          </cell>
          <cell r="Q212">
            <v>0</v>
          </cell>
        </row>
        <row r="213">
          <cell r="A213" t="str">
            <v>08E3</v>
          </cell>
          <cell r="B213" t="str">
            <v>Overhead</v>
          </cell>
          <cell r="C213" t="str">
            <v>eScholastic</v>
          </cell>
          <cell r="D213" t="str">
            <v>Network Expansion</v>
          </cell>
          <cell r="E213">
            <v>100000</v>
          </cell>
          <cell r="F213">
            <v>0</v>
          </cell>
          <cell r="G213">
            <v>0</v>
          </cell>
          <cell r="H213">
            <v>50000</v>
          </cell>
          <cell r="I213">
            <v>0</v>
          </cell>
          <cell r="J213">
            <v>0</v>
          </cell>
          <cell r="K213">
            <v>0</v>
          </cell>
          <cell r="L213">
            <v>0</v>
          </cell>
          <cell r="M213">
            <v>0</v>
          </cell>
          <cell r="N213">
            <v>50000</v>
          </cell>
          <cell r="O213">
            <v>0</v>
          </cell>
          <cell r="P213">
            <v>0</v>
          </cell>
          <cell r="Q213">
            <v>0</v>
          </cell>
        </row>
        <row r="214">
          <cell r="A214" t="str">
            <v>08E4</v>
          </cell>
          <cell r="B214" t="str">
            <v>Overhead</v>
          </cell>
          <cell r="C214" t="str">
            <v>eScholastic</v>
          </cell>
          <cell r="D214" t="str">
            <v xml:space="preserve">Software Purchase </v>
          </cell>
          <cell r="E214">
            <v>200000</v>
          </cell>
          <cell r="F214">
            <v>0</v>
          </cell>
          <cell r="G214">
            <v>0</v>
          </cell>
          <cell r="H214">
            <v>0</v>
          </cell>
          <cell r="I214">
            <v>0</v>
          </cell>
          <cell r="J214">
            <v>0</v>
          </cell>
          <cell r="K214">
            <v>100000</v>
          </cell>
          <cell r="L214">
            <v>0</v>
          </cell>
          <cell r="M214">
            <v>0</v>
          </cell>
          <cell r="N214">
            <v>100000</v>
          </cell>
          <cell r="O214">
            <v>0</v>
          </cell>
          <cell r="P214">
            <v>0</v>
          </cell>
          <cell r="Q214">
            <v>0</v>
          </cell>
        </row>
        <row r="215">
          <cell r="A215" t="str">
            <v>07E5</v>
          </cell>
          <cell r="B215" t="str">
            <v>Overhead</v>
          </cell>
          <cell r="C215" t="str">
            <v>eScholastic</v>
          </cell>
          <cell r="D215" t="str">
            <v>Stores Rebuild</v>
          </cell>
          <cell r="E215">
            <v>200000.03999999992</v>
          </cell>
          <cell r="F215">
            <v>16666.669999999998</v>
          </cell>
          <cell r="G215">
            <v>16666.669999999998</v>
          </cell>
          <cell r="H215">
            <v>16666.669999999998</v>
          </cell>
          <cell r="I215">
            <v>16666.669999999998</v>
          </cell>
          <cell r="J215">
            <v>16666.669999999998</v>
          </cell>
          <cell r="K215">
            <v>16666.669999999998</v>
          </cell>
          <cell r="L215">
            <v>16666.669999999998</v>
          </cell>
          <cell r="M215">
            <v>16666.669999999998</v>
          </cell>
          <cell r="N215">
            <v>16666.669999999998</v>
          </cell>
          <cell r="O215">
            <v>16666.669999999998</v>
          </cell>
          <cell r="P215">
            <v>16666.669999999998</v>
          </cell>
          <cell r="Q215">
            <v>16666.669999999998</v>
          </cell>
        </row>
        <row r="216">
          <cell r="A216" t="str">
            <v>08E5</v>
          </cell>
          <cell r="B216" t="str">
            <v>Overhead</v>
          </cell>
          <cell r="C216" t="str">
            <v>eScholastic</v>
          </cell>
          <cell r="D216" t="str">
            <v>Endeca Licensing</v>
          </cell>
          <cell r="E216">
            <v>125000</v>
          </cell>
          <cell r="F216">
            <v>0</v>
          </cell>
          <cell r="G216">
            <v>0</v>
          </cell>
          <cell r="H216">
            <v>0</v>
          </cell>
          <cell r="I216">
            <v>0</v>
          </cell>
          <cell r="J216">
            <v>0</v>
          </cell>
          <cell r="K216">
            <v>0</v>
          </cell>
          <cell r="L216">
            <v>0</v>
          </cell>
          <cell r="M216">
            <v>0</v>
          </cell>
          <cell r="N216">
            <v>0</v>
          </cell>
          <cell r="O216">
            <v>0</v>
          </cell>
          <cell r="P216">
            <v>125000</v>
          </cell>
          <cell r="Q216">
            <v>0</v>
          </cell>
        </row>
        <row r="217">
          <cell r="A217" t="str">
            <v>08E6</v>
          </cell>
          <cell r="B217" t="str">
            <v>Overhead</v>
          </cell>
          <cell r="C217" t="str">
            <v>eScholastic</v>
          </cell>
          <cell r="D217" t="str">
            <v>Capitalization of Software Development</v>
          </cell>
          <cell r="E217">
            <v>1500000</v>
          </cell>
          <cell r="F217">
            <v>125000</v>
          </cell>
          <cell r="G217">
            <v>125000</v>
          </cell>
          <cell r="H217">
            <v>125000</v>
          </cell>
          <cell r="I217">
            <v>125000</v>
          </cell>
          <cell r="J217">
            <v>125000</v>
          </cell>
          <cell r="K217">
            <v>125000</v>
          </cell>
          <cell r="L217">
            <v>125000</v>
          </cell>
          <cell r="M217">
            <v>125000</v>
          </cell>
          <cell r="N217">
            <v>125000</v>
          </cell>
          <cell r="O217">
            <v>125000</v>
          </cell>
          <cell r="P217">
            <v>125000</v>
          </cell>
          <cell r="Q217">
            <v>125000</v>
          </cell>
        </row>
        <row r="218">
          <cell r="A218" t="str">
            <v>08E7</v>
          </cell>
          <cell r="B218" t="str">
            <v>Overhead</v>
          </cell>
          <cell r="C218" t="str">
            <v>eScholastic</v>
          </cell>
          <cell r="D218" t="str">
            <v>Relauch Teacher Site</v>
          </cell>
          <cell r="E218">
            <v>300000</v>
          </cell>
          <cell r="F218">
            <v>100000</v>
          </cell>
          <cell r="G218">
            <v>100000</v>
          </cell>
          <cell r="H218">
            <v>100000</v>
          </cell>
          <cell r="I218">
            <v>0</v>
          </cell>
          <cell r="J218">
            <v>0</v>
          </cell>
          <cell r="K218">
            <v>0</v>
          </cell>
          <cell r="L218">
            <v>0</v>
          </cell>
          <cell r="M218">
            <v>0</v>
          </cell>
          <cell r="N218">
            <v>0</v>
          </cell>
          <cell r="O218">
            <v>0</v>
          </cell>
          <cell r="P218">
            <v>0</v>
          </cell>
          <cell r="Q218">
            <v>0</v>
          </cell>
        </row>
        <row r="219">
          <cell r="A219" t="str">
            <v>08E8</v>
          </cell>
          <cell r="B219" t="str">
            <v>Overhead</v>
          </cell>
          <cell r="C219" t="str">
            <v>eScholastic</v>
          </cell>
          <cell r="D219" t="str">
            <v>Classroom Home Page Builder</v>
          </cell>
          <cell r="E219">
            <v>180000</v>
          </cell>
          <cell r="F219">
            <v>0</v>
          </cell>
          <cell r="G219">
            <v>0</v>
          </cell>
          <cell r="H219">
            <v>0</v>
          </cell>
          <cell r="I219">
            <v>0</v>
          </cell>
          <cell r="J219">
            <v>0</v>
          </cell>
          <cell r="K219">
            <v>30000</v>
          </cell>
          <cell r="L219">
            <v>30000</v>
          </cell>
          <cell r="M219">
            <v>30000</v>
          </cell>
          <cell r="N219">
            <v>30000</v>
          </cell>
          <cell r="O219">
            <v>30000</v>
          </cell>
          <cell r="P219">
            <v>30000</v>
          </cell>
          <cell r="Q219">
            <v>0</v>
          </cell>
        </row>
        <row r="220">
          <cell r="A220" t="str">
            <v>08E9</v>
          </cell>
          <cell r="B220" t="str">
            <v>Overhead</v>
          </cell>
          <cell r="C220" t="str">
            <v>eScholastic</v>
          </cell>
          <cell r="D220" t="str">
            <v>TeachersPayTeachers</v>
          </cell>
          <cell r="E220">
            <v>105000</v>
          </cell>
          <cell r="F220">
            <v>8750</v>
          </cell>
          <cell r="G220">
            <v>8750</v>
          </cell>
          <cell r="H220">
            <v>8750</v>
          </cell>
          <cell r="I220">
            <v>8750</v>
          </cell>
          <cell r="J220">
            <v>8750</v>
          </cell>
          <cell r="K220">
            <v>8750</v>
          </cell>
          <cell r="L220">
            <v>8750</v>
          </cell>
          <cell r="M220">
            <v>8750</v>
          </cell>
          <cell r="N220">
            <v>8750</v>
          </cell>
          <cell r="O220">
            <v>8750</v>
          </cell>
          <cell r="P220">
            <v>8750</v>
          </cell>
          <cell r="Q220">
            <v>8750</v>
          </cell>
        </row>
        <row r="221">
          <cell r="A221" t="str">
            <v>07E10</v>
          </cell>
          <cell r="B221" t="str">
            <v>Overhead</v>
          </cell>
          <cell r="C221" t="str">
            <v>eScholastic</v>
          </cell>
          <cell r="D221" t="str">
            <v xml:space="preserve">LDAP Software </v>
          </cell>
          <cell r="E221">
            <v>150000</v>
          </cell>
          <cell r="F221">
            <v>0</v>
          </cell>
          <cell r="G221">
            <v>0</v>
          </cell>
          <cell r="H221">
            <v>0</v>
          </cell>
          <cell r="I221">
            <v>0</v>
          </cell>
          <cell r="J221">
            <v>0</v>
          </cell>
          <cell r="K221">
            <v>0</v>
          </cell>
          <cell r="L221">
            <v>0</v>
          </cell>
          <cell r="M221">
            <v>0</v>
          </cell>
          <cell r="N221">
            <v>0</v>
          </cell>
          <cell r="O221">
            <v>0</v>
          </cell>
          <cell r="P221">
            <v>150000</v>
          </cell>
          <cell r="Q221">
            <v>0</v>
          </cell>
        </row>
        <row r="222">
          <cell r="A222" t="str">
            <v>08E10</v>
          </cell>
          <cell r="B222" t="str">
            <v>Overhead</v>
          </cell>
          <cell r="C222" t="str">
            <v>eScholastic</v>
          </cell>
          <cell r="D222" t="str">
            <v>Premium Tier Teacher Channel</v>
          </cell>
          <cell r="E222">
            <v>600000</v>
          </cell>
          <cell r="F222">
            <v>50000</v>
          </cell>
          <cell r="G222">
            <v>50000</v>
          </cell>
          <cell r="H222">
            <v>50000</v>
          </cell>
          <cell r="I222">
            <v>50000</v>
          </cell>
          <cell r="J222">
            <v>50000</v>
          </cell>
          <cell r="K222">
            <v>50000</v>
          </cell>
          <cell r="L222">
            <v>50000</v>
          </cell>
          <cell r="M222">
            <v>50000</v>
          </cell>
          <cell r="N222">
            <v>50000</v>
          </cell>
          <cell r="O222">
            <v>50000</v>
          </cell>
          <cell r="P222">
            <v>50000</v>
          </cell>
          <cell r="Q222">
            <v>50000</v>
          </cell>
        </row>
        <row r="223">
          <cell r="A223" t="str">
            <v>06E11</v>
          </cell>
          <cell r="B223" t="str">
            <v>Overhead</v>
          </cell>
          <cell r="C223" t="str">
            <v>eScholastic</v>
          </cell>
          <cell r="D223" t="str">
            <v>Scholastic 3.0 Phase II/III</v>
          </cell>
          <cell r="E223">
            <v>900000</v>
          </cell>
          <cell r="F223">
            <v>75000</v>
          </cell>
          <cell r="G223">
            <v>75000</v>
          </cell>
          <cell r="H223">
            <v>75000</v>
          </cell>
          <cell r="I223">
            <v>75000</v>
          </cell>
          <cell r="J223">
            <v>75000</v>
          </cell>
          <cell r="K223">
            <v>75000</v>
          </cell>
          <cell r="L223">
            <v>75000</v>
          </cell>
          <cell r="M223">
            <v>75000</v>
          </cell>
          <cell r="N223">
            <v>75000</v>
          </cell>
          <cell r="O223">
            <v>75000</v>
          </cell>
          <cell r="P223">
            <v>75000</v>
          </cell>
          <cell r="Q223">
            <v>75000</v>
          </cell>
        </row>
        <row r="224">
          <cell r="A224" t="str">
            <v>08E11</v>
          </cell>
          <cell r="B224" t="str">
            <v>Overhead</v>
          </cell>
          <cell r="C224" t="str">
            <v>eScholastic</v>
          </cell>
          <cell r="D224" t="str">
            <v xml:space="preserve"> ESCHOLASTIC BU CAPITALIZATION </v>
          </cell>
          <cell r="E224">
            <v>321999.96000000014</v>
          </cell>
          <cell r="F224">
            <v>26833.33</v>
          </cell>
          <cell r="G224">
            <v>26833.33</v>
          </cell>
          <cell r="H224">
            <v>26833.33</v>
          </cell>
          <cell r="I224">
            <v>26833.33</v>
          </cell>
          <cell r="J224">
            <v>26833.33</v>
          </cell>
          <cell r="K224">
            <v>26833.33</v>
          </cell>
          <cell r="L224">
            <v>26833.33</v>
          </cell>
          <cell r="M224">
            <v>26833.33</v>
          </cell>
          <cell r="N224">
            <v>26833.33</v>
          </cell>
          <cell r="O224">
            <v>26833.33</v>
          </cell>
          <cell r="P224">
            <v>26833.33</v>
          </cell>
          <cell r="Q224">
            <v>26833.33</v>
          </cell>
        </row>
        <row r="225">
          <cell r="A225" t="str">
            <v>08E12</v>
          </cell>
          <cell r="B225" t="str">
            <v>Overhead</v>
          </cell>
          <cell r="C225" t="str">
            <v>eScholastic</v>
          </cell>
          <cell r="D225" t="str">
            <v>Parents Site Phase II</v>
          </cell>
          <cell r="E225">
            <v>80000.039999999994</v>
          </cell>
          <cell r="F225">
            <v>6666.67</v>
          </cell>
          <cell r="G225">
            <v>6666.67</v>
          </cell>
          <cell r="H225">
            <v>6666.67</v>
          </cell>
          <cell r="I225">
            <v>6666.67</v>
          </cell>
          <cell r="J225">
            <v>6666.67</v>
          </cell>
          <cell r="K225">
            <v>6666.67</v>
          </cell>
          <cell r="L225">
            <v>6666.67</v>
          </cell>
          <cell r="M225">
            <v>6666.67</v>
          </cell>
          <cell r="N225">
            <v>6666.67</v>
          </cell>
          <cell r="O225">
            <v>6666.67</v>
          </cell>
          <cell r="P225">
            <v>6666.67</v>
          </cell>
          <cell r="Q225">
            <v>6666.67</v>
          </cell>
        </row>
        <row r="226">
          <cell r="A226" t="str">
            <v>07E15</v>
          </cell>
          <cell r="B226" t="str">
            <v>Overhead</v>
          </cell>
          <cell r="C226" t="str">
            <v>eScholastic</v>
          </cell>
          <cell r="D226" t="str">
            <v>P690 Server Replacement</v>
          </cell>
          <cell r="E226">
            <v>600000</v>
          </cell>
          <cell r="F226">
            <v>0</v>
          </cell>
          <cell r="G226">
            <v>0</v>
          </cell>
          <cell r="H226">
            <v>0</v>
          </cell>
          <cell r="I226">
            <v>0</v>
          </cell>
          <cell r="J226">
            <v>0</v>
          </cell>
          <cell r="K226">
            <v>120000</v>
          </cell>
          <cell r="L226">
            <v>0</v>
          </cell>
          <cell r="M226">
            <v>0</v>
          </cell>
          <cell r="N226">
            <v>360000</v>
          </cell>
          <cell r="O226">
            <v>0</v>
          </cell>
          <cell r="P226">
            <v>120000</v>
          </cell>
          <cell r="Q226">
            <v>0</v>
          </cell>
        </row>
        <row r="227">
          <cell r="A227" t="str">
            <v>08STORE1</v>
          </cell>
          <cell r="B227" t="str">
            <v>Overhead</v>
          </cell>
          <cell r="C227" t="str">
            <v>eScholastic</v>
          </cell>
          <cell r="D227" t="str">
            <v>Lobby -- path to store improvements and remaining store redesign (outside of water recovery)</v>
          </cell>
          <cell r="E227">
            <v>99999.99</v>
          </cell>
          <cell r="F227">
            <v>33333.33</v>
          </cell>
          <cell r="G227">
            <v>33333.33</v>
          </cell>
          <cell r="H227">
            <v>33333.33</v>
          </cell>
          <cell r="I227">
            <v>0</v>
          </cell>
          <cell r="J227">
            <v>0</v>
          </cell>
          <cell r="K227">
            <v>0</v>
          </cell>
          <cell r="L227">
            <v>0</v>
          </cell>
          <cell r="M227">
            <v>0</v>
          </cell>
          <cell r="N227">
            <v>0</v>
          </cell>
          <cell r="O227">
            <v>0</v>
          </cell>
          <cell r="P227">
            <v>0</v>
          </cell>
          <cell r="Q227">
            <v>0</v>
          </cell>
        </row>
        <row r="228">
          <cell r="A228" t="str">
            <v>06FAC4</v>
          </cell>
          <cell r="B228" t="str">
            <v>Overhead</v>
          </cell>
          <cell r="C228" t="str">
            <v>Facilities</v>
          </cell>
          <cell r="D228" t="str">
            <v xml:space="preserve">Danbury Exterior Façade - phase 1 </v>
          </cell>
          <cell r="E228">
            <v>200000</v>
          </cell>
          <cell r="F228">
            <v>0</v>
          </cell>
          <cell r="G228">
            <v>100000</v>
          </cell>
          <cell r="H228">
            <v>100000</v>
          </cell>
          <cell r="I228">
            <v>0</v>
          </cell>
          <cell r="J228">
            <v>0</v>
          </cell>
          <cell r="K228">
            <v>0</v>
          </cell>
          <cell r="L228">
            <v>0</v>
          </cell>
          <cell r="M228">
            <v>0</v>
          </cell>
          <cell r="N228">
            <v>0</v>
          </cell>
          <cell r="O228">
            <v>0</v>
          </cell>
          <cell r="P228">
            <v>0</v>
          </cell>
          <cell r="Q228">
            <v>0</v>
          </cell>
        </row>
        <row r="229">
          <cell r="A229" t="str">
            <v>06REAL1</v>
          </cell>
          <cell r="B229" t="str">
            <v>Overhead</v>
          </cell>
          <cell r="C229" t="str">
            <v>Facilities</v>
          </cell>
          <cell r="D229" t="str">
            <v>555 Broadway - Envelope Restoration (Roof replacement in 2005/06)</v>
          </cell>
          <cell r="E229">
            <v>200000</v>
          </cell>
          <cell r="F229">
            <v>100000</v>
          </cell>
          <cell r="G229">
            <v>100000</v>
          </cell>
          <cell r="H229">
            <v>0</v>
          </cell>
          <cell r="I229">
            <v>0</v>
          </cell>
          <cell r="J229">
            <v>0</v>
          </cell>
          <cell r="K229">
            <v>0</v>
          </cell>
          <cell r="L229">
            <v>0</v>
          </cell>
          <cell r="M229">
            <v>0</v>
          </cell>
          <cell r="N229">
            <v>0</v>
          </cell>
          <cell r="O229">
            <v>0</v>
          </cell>
          <cell r="P229">
            <v>0</v>
          </cell>
          <cell r="Q229">
            <v>0</v>
          </cell>
        </row>
        <row r="230">
          <cell r="A230" t="str">
            <v>07STRAT1</v>
          </cell>
          <cell r="B230" t="str">
            <v>Overhead</v>
          </cell>
          <cell r="C230" t="str">
            <v>Facilities</v>
          </cell>
          <cell r="D230" t="str">
            <v>Space Densification Projects</v>
          </cell>
          <cell r="E230">
            <v>200000</v>
          </cell>
          <cell r="F230">
            <v>0</v>
          </cell>
          <cell r="G230">
            <v>100000</v>
          </cell>
          <cell r="H230">
            <v>100000</v>
          </cell>
          <cell r="I230">
            <v>0</v>
          </cell>
          <cell r="J230">
            <v>0</v>
          </cell>
          <cell r="K230">
            <v>0</v>
          </cell>
          <cell r="L230">
            <v>0</v>
          </cell>
          <cell r="M230">
            <v>0</v>
          </cell>
          <cell r="N230">
            <v>0</v>
          </cell>
          <cell r="O230">
            <v>0</v>
          </cell>
          <cell r="P230">
            <v>0</v>
          </cell>
          <cell r="Q230">
            <v>0</v>
          </cell>
        </row>
        <row r="231">
          <cell r="A231" t="str">
            <v>08CLBO</v>
          </cell>
          <cell r="B231" t="str">
            <v>Overhead</v>
          </cell>
          <cell r="C231" t="str">
            <v>Facilities</v>
          </cell>
          <cell r="D231" t="str">
            <v>Corporate Lease Buy-Outs</v>
          </cell>
          <cell r="E231">
            <v>447000</v>
          </cell>
          <cell r="F231">
            <v>447000</v>
          </cell>
          <cell r="G231">
            <v>0</v>
          </cell>
          <cell r="H231">
            <v>0</v>
          </cell>
          <cell r="I231">
            <v>0</v>
          </cell>
          <cell r="J231">
            <v>0</v>
          </cell>
          <cell r="K231">
            <v>0</v>
          </cell>
          <cell r="L231">
            <v>0</v>
          </cell>
          <cell r="M231">
            <v>0</v>
          </cell>
          <cell r="N231">
            <v>0</v>
          </cell>
          <cell r="O231">
            <v>0</v>
          </cell>
          <cell r="P231">
            <v>0</v>
          </cell>
          <cell r="Q231">
            <v>0</v>
          </cell>
        </row>
        <row r="232">
          <cell r="A232" t="str">
            <v>08FAC1</v>
          </cell>
          <cell r="B232" t="str">
            <v>Overhead</v>
          </cell>
          <cell r="C232" t="str">
            <v>Facilities</v>
          </cell>
          <cell r="D232" t="str">
            <v>555 - South façade  restoration</v>
          </cell>
          <cell r="E232">
            <v>810000</v>
          </cell>
          <cell r="F232">
            <v>50000</v>
          </cell>
          <cell r="G232">
            <v>50000</v>
          </cell>
          <cell r="H232">
            <v>50000</v>
          </cell>
          <cell r="I232">
            <v>133333.32999999999</v>
          </cell>
          <cell r="J232">
            <v>133333.32999999999</v>
          </cell>
          <cell r="K232">
            <v>133333.32999999999</v>
          </cell>
          <cell r="L232">
            <v>66666.67</v>
          </cell>
          <cell r="M232">
            <v>66666.67</v>
          </cell>
          <cell r="N232">
            <v>66666.67</v>
          </cell>
          <cell r="O232">
            <v>20000</v>
          </cell>
          <cell r="P232">
            <v>20000</v>
          </cell>
          <cell r="Q232">
            <v>20000</v>
          </cell>
        </row>
        <row r="233">
          <cell r="A233" t="str">
            <v>08FAC10</v>
          </cell>
          <cell r="B233" t="str">
            <v>Overhead</v>
          </cell>
          <cell r="C233" t="str">
            <v>Facilities</v>
          </cell>
          <cell r="D233" t="str">
            <v>557 - Audio Visual project upgrade lobbies and boardroom</v>
          </cell>
          <cell r="E233">
            <v>47000.01</v>
          </cell>
          <cell r="F233">
            <v>15666.67</v>
          </cell>
          <cell r="G233">
            <v>15666.67</v>
          </cell>
          <cell r="H233">
            <v>15666.67</v>
          </cell>
          <cell r="I233">
            <v>0</v>
          </cell>
          <cell r="J233">
            <v>0</v>
          </cell>
          <cell r="K233">
            <v>0</v>
          </cell>
          <cell r="L233">
            <v>0</v>
          </cell>
          <cell r="M233">
            <v>0</v>
          </cell>
          <cell r="N233">
            <v>0</v>
          </cell>
          <cell r="O233">
            <v>0</v>
          </cell>
          <cell r="P233">
            <v>0</v>
          </cell>
          <cell r="Q233">
            <v>0</v>
          </cell>
        </row>
        <row r="234">
          <cell r="A234" t="str">
            <v>08FAC11</v>
          </cell>
          <cell r="B234" t="str">
            <v>Overhead</v>
          </cell>
          <cell r="C234" t="str">
            <v>Facilities</v>
          </cell>
          <cell r="D234" t="str">
            <v>557 - Decommission 3rd floor data center</v>
          </cell>
          <cell r="E234">
            <v>100000</v>
          </cell>
          <cell r="F234">
            <v>0</v>
          </cell>
          <cell r="G234">
            <v>0</v>
          </cell>
          <cell r="H234">
            <v>0</v>
          </cell>
          <cell r="I234">
            <v>25000</v>
          </cell>
          <cell r="J234">
            <v>25000</v>
          </cell>
          <cell r="K234">
            <v>25000</v>
          </cell>
          <cell r="L234">
            <v>25000</v>
          </cell>
          <cell r="M234">
            <v>0</v>
          </cell>
          <cell r="N234">
            <v>0</v>
          </cell>
          <cell r="O234">
            <v>0</v>
          </cell>
          <cell r="P234">
            <v>0</v>
          </cell>
          <cell r="Q234">
            <v>0</v>
          </cell>
        </row>
        <row r="235">
          <cell r="A235" t="str">
            <v>08FAC12</v>
          </cell>
          <cell r="B235" t="str">
            <v>Overhead</v>
          </cell>
          <cell r="C235" t="str">
            <v>Facilities</v>
          </cell>
          <cell r="D235" t="str">
            <v>568 - Security equipment upgrade</v>
          </cell>
          <cell r="E235">
            <v>12500.01</v>
          </cell>
          <cell r="F235">
            <v>4166.67</v>
          </cell>
          <cell r="G235">
            <v>4166.67</v>
          </cell>
          <cell r="H235">
            <v>4166.67</v>
          </cell>
          <cell r="I235">
            <v>0</v>
          </cell>
          <cell r="J235">
            <v>0</v>
          </cell>
          <cell r="K235">
            <v>0</v>
          </cell>
          <cell r="L235">
            <v>0</v>
          </cell>
          <cell r="M235">
            <v>0</v>
          </cell>
          <cell r="N235">
            <v>0</v>
          </cell>
          <cell r="O235">
            <v>0</v>
          </cell>
          <cell r="P235">
            <v>0</v>
          </cell>
          <cell r="Q235">
            <v>0</v>
          </cell>
        </row>
        <row r="236">
          <cell r="A236" t="str">
            <v>08FAC13</v>
          </cell>
          <cell r="B236" t="str">
            <v>Overhead</v>
          </cell>
          <cell r="C236" t="str">
            <v>Facilities</v>
          </cell>
          <cell r="D236" t="str">
            <v>568 - Electric upgrades</v>
          </cell>
          <cell r="E236">
            <v>12500.04</v>
          </cell>
          <cell r="F236">
            <v>1041.67</v>
          </cell>
          <cell r="G236">
            <v>1041.67</v>
          </cell>
          <cell r="H236">
            <v>1041.67</v>
          </cell>
          <cell r="I236">
            <v>1041.67</v>
          </cell>
          <cell r="J236">
            <v>1041.67</v>
          </cell>
          <cell r="K236">
            <v>1041.67</v>
          </cell>
          <cell r="L236">
            <v>1041.67</v>
          </cell>
          <cell r="M236">
            <v>1041.67</v>
          </cell>
          <cell r="N236">
            <v>1041.67</v>
          </cell>
          <cell r="O236">
            <v>1041.67</v>
          </cell>
          <cell r="P236">
            <v>1041.67</v>
          </cell>
          <cell r="Q236">
            <v>1041.67</v>
          </cell>
        </row>
        <row r="237">
          <cell r="A237" t="str">
            <v>08FAC14</v>
          </cell>
          <cell r="B237" t="str">
            <v>Overhead</v>
          </cell>
          <cell r="C237" t="str">
            <v>Facilities</v>
          </cell>
          <cell r="D237" t="str">
            <v>568 - 9th floor upgrade (design and planning in 2007/08)</v>
          </cell>
          <cell r="E237">
            <v>200000.03999999992</v>
          </cell>
          <cell r="F237">
            <v>16666.669999999998</v>
          </cell>
          <cell r="G237">
            <v>16666.669999999998</v>
          </cell>
          <cell r="H237">
            <v>16666.669999999998</v>
          </cell>
          <cell r="I237">
            <v>16666.669999999998</v>
          </cell>
          <cell r="J237">
            <v>16666.669999999998</v>
          </cell>
          <cell r="K237">
            <v>16666.669999999998</v>
          </cell>
          <cell r="L237">
            <v>16666.669999999998</v>
          </cell>
          <cell r="M237">
            <v>16666.669999999998</v>
          </cell>
          <cell r="N237">
            <v>16666.669999999998</v>
          </cell>
          <cell r="O237">
            <v>16666.669999999998</v>
          </cell>
          <cell r="P237">
            <v>16666.669999999998</v>
          </cell>
          <cell r="Q237">
            <v>16666.669999999998</v>
          </cell>
        </row>
        <row r="238">
          <cell r="A238" t="str">
            <v>08FAC15</v>
          </cell>
          <cell r="B238" t="str">
            <v>Overhead</v>
          </cell>
          <cell r="C238" t="str">
            <v>Facilities</v>
          </cell>
          <cell r="D238" t="str">
            <v>524 - Electric and security upgrades</v>
          </cell>
          <cell r="E238">
            <v>24999.960000000006</v>
          </cell>
          <cell r="F238">
            <v>2083.33</v>
          </cell>
          <cell r="G238">
            <v>2083.33</v>
          </cell>
          <cell r="H238">
            <v>2083.33</v>
          </cell>
          <cell r="I238">
            <v>2083.33</v>
          </cell>
          <cell r="J238">
            <v>2083.33</v>
          </cell>
          <cell r="K238">
            <v>2083.33</v>
          </cell>
          <cell r="L238">
            <v>2083.33</v>
          </cell>
          <cell r="M238">
            <v>2083.33</v>
          </cell>
          <cell r="N238">
            <v>2083.33</v>
          </cell>
          <cell r="O238">
            <v>2083.33</v>
          </cell>
          <cell r="P238">
            <v>2083.33</v>
          </cell>
          <cell r="Q238">
            <v>2083.33</v>
          </cell>
        </row>
        <row r="239">
          <cell r="A239" t="str">
            <v>08FAC16</v>
          </cell>
          <cell r="B239" t="str">
            <v>Overhead</v>
          </cell>
          <cell r="C239" t="str">
            <v>Facilities</v>
          </cell>
          <cell r="D239" t="str">
            <v xml:space="preserve">Dan - Electric, security, warehouse and HVAC upgrades </v>
          </cell>
          <cell r="E239">
            <v>69000</v>
          </cell>
          <cell r="F239">
            <v>5750</v>
          </cell>
          <cell r="G239">
            <v>5750</v>
          </cell>
          <cell r="H239">
            <v>5750</v>
          </cell>
          <cell r="I239">
            <v>5750</v>
          </cell>
          <cell r="J239">
            <v>5750</v>
          </cell>
          <cell r="K239">
            <v>5750</v>
          </cell>
          <cell r="L239">
            <v>5750</v>
          </cell>
          <cell r="M239">
            <v>5750</v>
          </cell>
          <cell r="N239">
            <v>5750</v>
          </cell>
          <cell r="O239">
            <v>5750</v>
          </cell>
          <cell r="P239">
            <v>5750</v>
          </cell>
          <cell r="Q239">
            <v>5750</v>
          </cell>
        </row>
        <row r="240">
          <cell r="A240" t="str">
            <v>08FAC17</v>
          </cell>
          <cell r="B240" t="str">
            <v>Overhead</v>
          </cell>
          <cell r="C240" t="str">
            <v>Facilities</v>
          </cell>
          <cell r="D240" t="str">
            <v>Dan - Danbury – Façade</v>
          </cell>
          <cell r="E240">
            <v>699999.98999999987</v>
          </cell>
          <cell r="F240">
            <v>25000</v>
          </cell>
          <cell r="G240">
            <v>25000</v>
          </cell>
          <cell r="H240">
            <v>25000</v>
          </cell>
          <cell r="I240">
            <v>25000</v>
          </cell>
          <cell r="J240">
            <v>25000</v>
          </cell>
          <cell r="K240">
            <v>25000</v>
          </cell>
          <cell r="L240">
            <v>50000</v>
          </cell>
          <cell r="M240">
            <v>50000</v>
          </cell>
          <cell r="N240">
            <v>50000</v>
          </cell>
          <cell r="O240">
            <v>133333.32999999999</v>
          </cell>
          <cell r="P240">
            <v>133333.32999999999</v>
          </cell>
          <cell r="Q240">
            <v>133333.32999999999</v>
          </cell>
        </row>
        <row r="241">
          <cell r="A241" t="str">
            <v>08FAC18</v>
          </cell>
          <cell r="B241" t="str">
            <v>Overhead</v>
          </cell>
          <cell r="C241" t="str">
            <v>Facilities</v>
          </cell>
          <cell r="D241" t="str">
            <v>Sec - Electric and security upgrades</v>
          </cell>
          <cell r="E241">
            <v>24999.960000000006</v>
          </cell>
          <cell r="F241">
            <v>2083.33</v>
          </cell>
          <cell r="G241">
            <v>2083.33</v>
          </cell>
          <cell r="H241">
            <v>2083.33</v>
          </cell>
          <cell r="I241">
            <v>2083.33</v>
          </cell>
          <cell r="J241">
            <v>2083.33</v>
          </cell>
          <cell r="K241">
            <v>2083.33</v>
          </cell>
          <cell r="L241">
            <v>2083.33</v>
          </cell>
          <cell r="M241">
            <v>2083.33</v>
          </cell>
          <cell r="N241">
            <v>2083.33</v>
          </cell>
          <cell r="O241">
            <v>2083.33</v>
          </cell>
          <cell r="P241">
            <v>2083.33</v>
          </cell>
          <cell r="Q241">
            <v>2083.33</v>
          </cell>
        </row>
        <row r="242">
          <cell r="A242" t="str">
            <v>08FAC2</v>
          </cell>
          <cell r="B242" t="str">
            <v>Overhead</v>
          </cell>
          <cell r="C242" t="str">
            <v>Facilities</v>
          </cell>
          <cell r="D242" t="str">
            <v>555 - Roof final phase</v>
          </cell>
          <cell r="E242">
            <v>700000.02000000025</v>
          </cell>
          <cell r="F242">
            <v>100000</v>
          </cell>
          <cell r="G242">
            <v>100000</v>
          </cell>
          <cell r="H242">
            <v>100000</v>
          </cell>
          <cell r="I242">
            <v>100000</v>
          </cell>
          <cell r="J242">
            <v>100000</v>
          </cell>
          <cell r="K242">
            <v>100000</v>
          </cell>
          <cell r="L242">
            <v>16666.669999999998</v>
          </cell>
          <cell r="M242">
            <v>16666.669999999998</v>
          </cell>
          <cell r="N242">
            <v>16666.669999999998</v>
          </cell>
          <cell r="O242">
            <v>16666.669999999998</v>
          </cell>
          <cell r="P242">
            <v>16666.669999999998</v>
          </cell>
          <cell r="Q242">
            <v>16666.669999999998</v>
          </cell>
        </row>
        <row r="243">
          <cell r="A243" t="str">
            <v>08FAC3</v>
          </cell>
          <cell r="B243" t="str">
            <v>Overhead</v>
          </cell>
          <cell r="C243" t="str">
            <v>Facilities</v>
          </cell>
          <cell r="D243" t="str">
            <v>555 - Condenser Water Crossover Piping</v>
          </cell>
          <cell r="E243">
            <v>60000</v>
          </cell>
          <cell r="F243">
            <v>20000</v>
          </cell>
          <cell r="G243">
            <v>20000</v>
          </cell>
          <cell r="H243">
            <v>20000</v>
          </cell>
          <cell r="I243">
            <v>0</v>
          </cell>
          <cell r="J243">
            <v>0</v>
          </cell>
          <cell r="K243">
            <v>0</v>
          </cell>
          <cell r="L243">
            <v>0</v>
          </cell>
          <cell r="M243">
            <v>0</v>
          </cell>
          <cell r="N243">
            <v>0</v>
          </cell>
          <cell r="O243">
            <v>0</v>
          </cell>
          <cell r="P243">
            <v>0</v>
          </cell>
          <cell r="Q243">
            <v>0</v>
          </cell>
        </row>
        <row r="244">
          <cell r="A244" t="str">
            <v>08FAC4</v>
          </cell>
          <cell r="B244" t="str">
            <v>Overhead</v>
          </cell>
          <cell r="C244" t="str">
            <v>Facilities</v>
          </cell>
          <cell r="D244" t="str">
            <v>555 - Gravity Tank Heaters</v>
          </cell>
          <cell r="E244">
            <v>30000</v>
          </cell>
          <cell r="F244">
            <v>0</v>
          </cell>
          <cell r="G244">
            <v>0</v>
          </cell>
          <cell r="H244">
            <v>0</v>
          </cell>
          <cell r="I244">
            <v>10000</v>
          </cell>
          <cell r="J244">
            <v>10000</v>
          </cell>
          <cell r="K244">
            <v>10000</v>
          </cell>
          <cell r="L244">
            <v>0</v>
          </cell>
          <cell r="M244">
            <v>0</v>
          </cell>
          <cell r="N244">
            <v>0</v>
          </cell>
          <cell r="O244">
            <v>0</v>
          </cell>
          <cell r="P244">
            <v>0</v>
          </cell>
          <cell r="Q244">
            <v>0</v>
          </cell>
        </row>
        <row r="245">
          <cell r="A245" t="str">
            <v>08FAC5</v>
          </cell>
          <cell r="B245" t="str">
            <v>Overhead</v>
          </cell>
          <cell r="C245" t="str">
            <v>Facilities</v>
          </cell>
          <cell r="D245" t="str">
            <v>555 - Electric and security upgrades</v>
          </cell>
          <cell r="E245">
            <v>24999.960000000006</v>
          </cell>
          <cell r="F245">
            <v>2083.33</v>
          </cell>
          <cell r="G245">
            <v>2083.33</v>
          </cell>
          <cell r="H245">
            <v>2083.33</v>
          </cell>
          <cell r="I245">
            <v>2083.33</v>
          </cell>
          <cell r="J245">
            <v>2083.33</v>
          </cell>
          <cell r="K245">
            <v>2083.33</v>
          </cell>
          <cell r="L245">
            <v>2083.33</v>
          </cell>
          <cell r="M245">
            <v>2083.33</v>
          </cell>
          <cell r="N245">
            <v>2083.33</v>
          </cell>
          <cell r="O245">
            <v>2083.33</v>
          </cell>
          <cell r="P245">
            <v>2083.33</v>
          </cell>
          <cell r="Q245">
            <v>2083.33</v>
          </cell>
        </row>
        <row r="246">
          <cell r="A246" t="str">
            <v>08FAC6</v>
          </cell>
          <cell r="B246" t="str">
            <v>Overhead</v>
          </cell>
          <cell r="C246" t="str">
            <v>Facilities</v>
          </cell>
          <cell r="D246" t="str">
            <v>555 - Rooftop AC Units</v>
          </cell>
          <cell r="E246">
            <v>552000</v>
          </cell>
          <cell r="F246">
            <v>16666.669999999998</v>
          </cell>
          <cell r="G246">
            <v>16666.669999999998</v>
          </cell>
          <cell r="H246">
            <v>16666.669999999998</v>
          </cell>
          <cell r="I246">
            <v>50000</v>
          </cell>
          <cell r="J246">
            <v>50000</v>
          </cell>
          <cell r="K246">
            <v>50000</v>
          </cell>
          <cell r="L246">
            <v>100000</v>
          </cell>
          <cell r="M246">
            <v>100000</v>
          </cell>
          <cell r="N246">
            <v>100000</v>
          </cell>
          <cell r="O246">
            <v>17333.330000000002</v>
          </cell>
          <cell r="P246">
            <v>17333.330000000002</v>
          </cell>
          <cell r="Q246">
            <v>17333.330000000002</v>
          </cell>
        </row>
        <row r="247">
          <cell r="A247" t="str">
            <v>08FAC7</v>
          </cell>
          <cell r="B247" t="str">
            <v>Overhead</v>
          </cell>
          <cell r="C247" t="str">
            <v>Facilities</v>
          </cell>
          <cell r="D247" t="str">
            <v>555 - DR change to update finishes throughout blding</v>
          </cell>
          <cell r="E247">
            <v>1500000.0000000002</v>
          </cell>
          <cell r="F247">
            <v>200000</v>
          </cell>
          <cell r="G247">
            <v>200000</v>
          </cell>
          <cell r="H247">
            <v>200000</v>
          </cell>
          <cell r="I247">
            <v>66666.67</v>
          </cell>
          <cell r="J247">
            <v>66666.67</v>
          </cell>
          <cell r="K247">
            <v>66666.67</v>
          </cell>
          <cell r="L247">
            <v>133333.32999999999</v>
          </cell>
          <cell r="M247">
            <v>133333.32999999999</v>
          </cell>
          <cell r="N247">
            <v>133333.32999999999</v>
          </cell>
          <cell r="O247">
            <v>100000</v>
          </cell>
          <cell r="P247">
            <v>100000</v>
          </cell>
          <cell r="Q247">
            <v>100000</v>
          </cell>
        </row>
        <row r="248">
          <cell r="A248" t="str">
            <v>08FAC8</v>
          </cell>
          <cell r="B248" t="str">
            <v>Overhead</v>
          </cell>
          <cell r="C248" t="str">
            <v>Facilities</v>
          </cell>
          <cell r="D248" t="str">
            <v>555 - Fire alarm, class E system upgrade</v>
          </cell>
          <cell r="E248">
            <v>400000</v>
          </cell>
          <cell r="F248">
            <v>0</v>
          </cell>
          <cell r="G248">
            <v>0</v>
          </cell>
          <cell r="H248">
            <v>25000</v>
          </cell>
          <cell r="I248">
            <v>0</v>
          </cell>
          <cell r="J248">
            <v>0</v>
          </cell>
          <cell r="K248">
            <v>75000</v>
          </cell>
          <cell r="L248">
            <v>100000</v>
          </cell>
          <cell r="M248">
            <v>100000</v>
          </cell>
          <cell r="N248">
            <v>100000</v>
          </cell>
          <cell r="O248">
            <v>0</v>
          </cell>
          <cell r="P248">
            <v>0</v>
          </cell>
          <cell r="Q248">
            <v>0</v>
          </cell>
        </row>
        <row r="249">
          <cell r="A249" t="str">
            <v>08FAC9</v>
          </cell>
          <cell r="B249" t="str">
            <v>Overhead</v>
          </cell>
          <cell r="C249" t="str">
            <v>Facilities</v>
          </cell>
          <cell r="D249" t="str">
            <v>557 - Electric and security upgrades</v>
          </cell>
          <cell r="E249">
            <v>24999.960000000006</v>
          </cell>
          <cell r="F249">
            <v>2083.33</v>
          </cell>
          <cell r="G249">
            <v>2083.33</v>
          </cell>
          <cell r="H249">
            <v>2083.33</v>
          </cell>
          <cell r="I249">
            <v>2083.33</v>
          </cell>
          <cell r="J249">
            <v>2083.33</v>
          </cell>
          <cell r="K249">
            <v>2083.33</v>
          </cell>
          <cell r="L249">
            <v>2083.33</v>
          </cell>
          <cell r="M249">
            <v>2083.33</v>
          </cell>
          <cell r="N249">
            <v>2083.33</v>
          </cell>
          <cell r="O249">
            <v>2083.33</v>
          </cell>
          <cell r="P249">
            <v>2083.33</v>
          </cell>
          <cell r="Q249">
            <v>2083.33</v>
          </cell>
        </row>
        <row r="250">
          <cell r="A250" t="str">
            <v>06FIN10</v>
          </cell>
          <cell r="B250" t="str">
            <v>Overhead</v>
          </cell>
          <cell r="C250" t="str">
            <v>Finance</v>
          </cell>
          <cell r="D250" t="str">
            <v>Royalty System</v>
          </cell>
          <cell r="E250">
            <v>50000.039999999986</v>
          </cell>
          <cell r="F250">
            <v>4166.67</v>
          </cell>
          <cell r="G250">
            <v>4166.67</v>
          </cell>
          <cell r="H250">
            <v>4166.67</v>
          </cell>
          <cell r="I250">
            <v>4166.67</v>
          </cell>
          <cell r="J250">
            <v>4166.67</v>
          </cell>
          <cell r="K250">
            <v>4166.67</v>
          </cell>
          <cell r="L250">
            <v>4166.67</v>
          </cell>
          <cell r="M250">
            <v>4166.67</v>
          </cell>
          <cell r="N250">
            <v>4166.67</v>
          </cell>
          <cell r="O250">
            <v>4166.67</v>
          </cell>
          <cell r="P250">
            <v>4166.67</v>
          </cell>
          <cell r="Q250">
            <v>4166.67</v>
          </cell>
        </row>
        <row r="251">
          <cell r="A251" t="str">
            <v>07FIN1</v>
          </cell>
          <cell r="B251" t="str">
            <v>Overhead</v>
          </cell>
          <cell r="C251" t="str">
            <v>Finance</v>
          </cell>
          <cell r="D251" t="str">
            <v>JD Edwards - Job Cost Prepub Replacement</v>
          </cell>
          <cell r="E251">
            <v>50000.039999999986</v>
          </cell>
          <cell r="F251">
            <v>4166.67</v>
          </cell>
          <cell r="G251">
            <v>4166.67</v>
          </cell>
          <cell r="H251">
            <v>4166.67</v>
          </cell>
          <cell r="I251">
            <v>4166.67</v>
          </cell>
          <cell r="J251">
            <v>4166.67</v>
          </cell>
          <cell r="K251">
            <v>4166.67</v>
          </cell>
          <cell r="L251">
            <v>4166.67</v>
          </cell>
          <cell r="M251">
            <v>4166.67</v>
          </cell>
          <cell r="N251">
            <v>4166.67</v>
          </cell>
          <cell r="O251">
            <v>4166.67</v>
          </cell>
          <cell r="P251">
            <v>4166.67</v>
          </cell>
          <cell r="Q251">
            <v>4166.67</v>
          </cell>
        </row>
        <row r="252">
          <cell r="A252" t="str">
            <v>07FIN2</v>
          </cell>
          <cell r="B252" t="str">
            <v>Overhead</v>
          </cell>
          <cell r="C252" t="str">
            <v>Finance</v>
          </cell>
          <cell r="D252" t="str">
            <v>JD Edwards - Expense Management Phase 2</v>
          </cell>
          <cell r="E252">
            <v>39999.960000000014</v>
          </cell>
          <cell r="F252">
            <v>3333.33</v>
          </cell>
          <cell r="G252">
            <v>3333.33</v>
          </cell>
          <cell r="H252">
            <v>3333.33</v>
          </cell>
          <cell r="I252">
            <v>3333.33</v>
          </cell>
          <cell r="J252">
            <v>3333.33</v>
          </cell>
          <cell r="K252">
            <v>3333.33</v>
          </cell>
          <cell r="L252">
            <v>3333.33</v>
          </cell>
          <cell r="M252">
            <v>3333.33</v>
          </cell>
          <cell r="N252">
            <v>3333.33</v>
          </cell>
          <cell r="O252">
            <v>3333.33</v>
          </cell>
          <cell r="P252">
            <v>3333.33</v>
          </cell>
          <cell r="Q252">
            <v>3333.33</v>
          </cell>
        </row>
        <row r="253">
          <cell r="A253" t="str">
            <v>07FIN3</v>
          </cell>
          <cell r="B253" t="str">
            <v>Overhead</v>
          </cell>
          <cell r="C253" t="str">
            <v>Finance</v>
          </cell>
          <cell r="D253" t="str">
            <v>JD Edwards - Legacy PO system to JDE PO migration</v>
          </cell>
          <cell r="E253">
            <v>200000.03999999992</v>
          </cell>
          <cell r="F253">
            <v>16666.669999999998</v>
          </cell>
          <cell r="G253">
            <v>16666.669999999998</v>
          </cell>
          <cell r="H253">
            <v>16666.669999999998</v>
          </cell>
          <cell r="I253">
            <v>16666.669999999998</v>
          </cell>
          <cell r="J253">
            <v>16666.669999999998</v>
          </cell>
          <cell r="K253">
            <v>16666.669999999998</v>
          </cell>
          <cell r="L253">
            <v>16666.669999999998</v>
          </cell>
          <cell r="M253">
            <v>16666.669999999998</v>
          </cell>
          <cell r="N253">
            <v>16666.669999999998</v>
          </cell>
          <cell r="O253">
            <v>16666.669999999998</v>
          </cell>
          <cell r="P253">
            <v>16666.669999999998</v>
          </cell>
          <cell r="Q253">
            <v>16666.669999999998</v>
          </cell>
        </row>
        <row r="254">
          <cell r="A254" t="str">
            <v>08FIN1</v>
          </cell>
          <cell r="B254" t="str">
            <v>Overhead</v>
          </cell>
          <cell r="C254" t="str">
            <v>Finance</v>
          </cell>
          <cell r="D254" t="str">
            <v>Hyperion Planning - Book Club Project</v>
          </cell>
          <cell r="E254">
            <v>125000.04</v>
          </cell>
          <cell r="F254">
            <v>10416.67</v>
          </cell>
          <cell r="G254">
            <v>10416.67</v>
          </cell>
          <cell r="H254">
            <v>10416.67</v>
          </cell>
          <cell r="I254">
            <v>10416.67</v>
          </cell>
          <cell r="J254">
            <v>10416.67</v>
          </cell>
          <cell r="K254">
            <v>10416.67</v>
          </cell>
          <cell r="L254">
            <v>10416.67</v>
          </cell>
          <cell r="M254">
            <v>10416.67</v>
          </cell>
          <cell r="N254">
            <v>10416.67</v>
          </cell>
          <cell r="O254">
            <v>10416.67</v>
          </cell>
          <cell r="P254">
            <v>10416.67</v>
          </cell>
          <cell r="Q254">
            <v>10416.67</v>
          </cell>
        </row>
        <row r="255">
          <cell r="A255" t="str">
            <v>08FIN2</v>
          </cell>
          <cell r="B255" t="str">
            <v>Overhead</v>
          </cell>
          <cell r="C255" t="str">
            <v>Finance</v>
          </cell>
          <cell r="D255" t="str">
            <v>Misc Computer Equipment (I.e. check printers)</v>
          </cell>
          <cell r="E255">
            <v>30000</v>
          </cell>
          <cell r="F255">
            <v>2500</v>
          </cell>
          <cell r="G255">
            <v>2500</v>
          </cell>
          <cell r="H255">
            <v>2500</v>
          </cell>
          <cell r="I255">
            <v>2500</v>
          </cell>
          <cell r="J255">
            <v>2500</v>
          </cell>
          <cell r="K255">
            <v>2500</v>
          </cell>
          <cell r="L255">
            <v>2500</v>
          </cell>
          <cell r="M255">
            <v>2500</v>
          </cell>
          <cell r="N255">
            <v>2500</v>
          </cell>
          <cell r="O255">
            <v>2500</v>
          </cell>
          <cell r="P255">
            <v>2500</v>
          </cell>
          <cell r="Q255">
            <v>2500</v>
          </cell>
        </row>
        <row r="256">
          <cell r="A256" t="str">
            <v>08FIN3</v>
          </cell>
          <cell r="B256" t="str">
            <v>Overhead</v>
          </cell>
          <cell r="C256" t="str">
            <v>Finance</v>
          </cell>
          <cell r="D256" t="str">
            <v>JD Edwards - Canada Implementation</v>
          </cell>
          <cell r="E256">
            <v>75000</v>
          </cell>
          <cell r="F256">
            <v>6250</v>
          </cell>
          <cell r="G256">
            <v>6250</v>
          </cell>
          <cell r="H256">
            <v>6250</v>
          </cell>
          <cell r="I256">
            <v>6250</v>
          </cell>
          <cell r="J256">
            <v>6250</v>
          </cell>
          <cell r="K256">
            <v>6250</v>
          </cell>
          <cell r="L256">
            <v>6250</v>
          </cell>
          <cell r="M256">
            <v>6250</v>
          </cell>
          <cell r="N256">
            <v>6250</v>
          </cell>
          <cell r="O256">
            <v>6250</v>
          </cell>
          <cell r="P256">
            <v>6250</v>
          </cell>
          <cell r="Q256">
            <v>6250</v>
          </cell>
        </row>
        <row r="257">
          <cell r="A257" t="str">
            <v>08FIN4</v>
          </cell>
          <cell r="B257" t="str">
            <v>Overhead</v>
          </cell>
          <cell r="C257" t="str">
            <v>Finance</v>
          </cell>
          <cell r="D257" t="str">
            <v>JD Edwards - One-World Upgrade</v>
          </cell>
          <cell r="E257">
            <v>600000</v>
          </cell>
          <cell r="F257">
            <v>50000</v>
          </cell>
          <cell r="G257">
            <v>50000</v>
          </cell>
          <cell r="H257">
            <v>50000</v>
          </cell>
          <cell r="I257">
            <v>50000</v>
          </cell>
          <cell r="J257">
            <v>50000</v>
          </cell>
          <cell r="K257">
            <v>50000</v>
          </cell>
          <cell r="L257">
            <v>50000</v>
          </cell>
          <cell r="M257">
            <v>50000</v>
          </cell>
          <cell r="N257">
            <v>50000</v>
          </cell>
          <cell r="O257">
            <v>50000</v>
          </cell>
          <cell r="P257">
            <v>50000</v>
          </cell>
          <cell r="Q257">
            <v>50000</v>
          </cell>
        </row>
        <row r="258">
          <cell r="A258" t="str">
            <v>08HR1</v>
          </cell>
          <cell r="B258" t="str">
            <v>Overhead</v>
          </cell>
          <cell r="C258" t="str">
            <v>HRIS</v>
          </cell>
          <cell r="D258" t="str">
            <v xml:space="preserve">Phase 1: Sales Commission Current State and alternative analysis   </v>
          </cell>
          <cell r="E258">
            <v>150000</v>
          </cell>
          <cell r="F258">
            <v>50000</v>
          </cell>
          <cell r="G258">
            <v>50000</v>
          </cell>
          <cell r="H258">
            <v>25000</v>
          </cell>
          <cell r="I258">
            <v>25000</v>
          </cell>
          <cell r="J258">
            <v>0</v>
          </cell>
          <cell r="K258">
            <v>0</v>
          </cell>
          <cell r="L258">
            <v>0</v>
          </cell>
          <cell r="M258">
            <v>0</v>
          </cell>
          <cell r="N258">
            <v>0</v>
          </cell>
          <cell r="O258">
            <v>0</v>
          </cell>
          <cell r="P258">
            <v>0</v>
          </cell>
          <cell r="Q258">
            <v>0</v>
          </cell>
        </row>
        <row r="259">
          <cell r="A259" t="str">
            <v>08HR2</v>
          </cell>
          <cell r="B259" t="str">
            <v>Overhead</v>
          </cell>
          <cell r="C259" t="str">
            <v>HRIS</v>
          </cell>
          <cell r="D259" t="str">
            <v xml:space="preserve">Phase 2: Sales Commission Platform Implementation </v>
          </cell>
          <cell r="E259">
            <v>350000</v>
          </cell>
          <cell r="F259">
            <v>0</v>
          </cell>
          <cell r="G259">
            <v>0</v>
          </cell>
          <cell r="H259">
            <v>50000</v>
          </cell>
          <cell r="I259">
            <v>50000</v>
          </cell>
          <cell r="J259">
            <v>50000</v>
          </cell>
          <cell r="K259">
            <v>50000</v>
          </cell>
          <cell r="L259">
            <v>50000</v>
          </cell>
          <cell r="M259">
            <v>25000</v>
          </cell>
          <cell r="N259">
            <v>25000</v>
          </cell>
          <cell r="O259">
            <v>25000</v>
          </cell>
          <cell r="P259">
            <v>25000</v>
          </cell>
          <cell r="Q259">
            <v>0</v>
          </cell>
        </row>
        <row r="260">
          <cell r="A260" t="str">
            <v>08HR3</v>
          </cell>
          <cell r="B260" t="str">
            <v>Overhead</v>
          </cell>
          <cell r="C260" t="str">
            <v>HRIS</v>
          </cell>
          <cell r="D260" t="str">
            <v>Sales Commission platform software and conversion</v>
          </cell>
          <cell r="E260">
            <v>300000</v>
          </cell>
          <cell r="F260">
            <v>0</v>
          </cell>
          <cell r="G260">
            <v>0</v>
          </cell>
          <cell r="H260">
            <v>0</v>
          </cell>
          <cell r="I260">
            <v>0</v>
          </cell>
          <cell r="J260">
            <v>200000</v>
          </cell>
          <cell r="K260">
            <v>100000</v>
          </cell>
          <cell r="L260">
            <v>0</v>
          </cell>
          <cell r="M260">
            <v>0</v>
          </cell>
          <cell r="N260">
            <v>0</v>
          </cell>
          <cell r="O260">
            <v>0</v>
          </cell>
          <cell r="P260">
            <v>0</v>
          </cell>
          <cell r="Q260">
            <v>0</v>
          </cell>
        </row>
        <row r="261">
          <cell r="A261" t="str">
            <v>08HR4</v>
          </cell>
          <cell r="B261" t="str">
            <v>Overhead</v>
          </cell>
          <cell r="C261" t="str">
            <v>HRIS</v>
          </cell>
          <cell r="D261" t="str">
            <v>Managed Reporting Environment</v>
          </cell>
          <cell r="E261">
            <v>125000</v>
          </cell>
          <cell r="F261">
            <v>25000</v>
          </cell>
          <cell r="G261">
            <v>25000</v>
          </cell>
          <cell r="H261">
            <v>25000</v>
          </cell>
          <cell r="I261">
            <v>50000</v>
          </cell>
          <cell r="J261">
            <v>0</v>
          </cell>
          <cell r="K261">
            <v>0</v>
          </cell>
          <cell r="L261">
            <v>0</v>
          </cell>
          <cell r="M261">
            <v>0</v>
          </cell>
          <cell r="N261">
            <v>0</v>
          </cell>
          <cell r="O261">
            <v>0</v>
          </cell>
          <cell r="P261">
            <v>0</v>
          </cell>
          <cell r="Q261">
            <v>0</v>
          </cell>
        </row>
        <row r="262">
          <cell r="A262" t="str">
            <v>08HR5</v>
          </cell>
          <cell r="B262" t="str">
            <v>Overhead</v>
          </cell>
          <cell r="C262" t="str">
            <v>HRIS</v>
          </cell>
          <cell r="D262" t="str">
            <v>Employee Self Service</v>
          </cell>
          <cell r="E262">
            <v>400000</v>
          </cell>
          <cell r="F262">
            <v>25000</v>
          </cell>
          <cell r="G262">
            <v>25000</v>
          </cell>
          <cell r="H262">
            <v>25000</v>
          </cell>
          <cell r="I262">
            <v>50000</v>
          </cell>
          <cell r="J262">
            <v>50000</v>
          </cell>
          <cell r="K262">
            <v>25000</v>
          </cell>
          <cell r="L262">
            <v>50000</v>
          </cell>
          <cell r="M262">
            <v>50000</v>
          </cell>
          <cell r="N262">
            <v>25000</v>
          </cell>
          <cell r="O262">
            <v>50000</v>
          </cell>
          <cell r="P262">
            <v>25000</v>
          </cell>
          <cell r="Q262">
            <v>0</v>
          </cell>
        </row>
        <row r="263">
          <cell r="A263" t="str">
            <v>06ITOTH8</v>
          </cell>
          <cell r="B263" t="str">
            <v>Overhead</v>
          </cell>
          <cell r="C263" t="str">
            <v>Information Technology</v>
          </cell>
          <cell r="D263" t="str">
            <v>BMC ControlM Test Environment</v>
          </cell>
          <cell r="E263">
            <v>61000</v>
          </cell>
          <cell r="F263">
            <v>0</v>
          </cell>
          <cell r="G263">
            <v>0</v>
          </cell>
          <cell r="H263">
            <v>61000</v>
          </cell>
          <cell r="I263">
            <v>0</v>
          </cell>
          <cell r="J263">
            <v>0</v>
          </cell>
          <cell r="K263">
            <v>0</v>
          </cell>
          <cell r="L263">
            <v>0</v>
          </cell>
          <cell r="M263">
            <v>0</v>
          </cell>
          <cell r="N263">
            <v>0</v>
          </cell>
          <cell r="O263">
            <v>0</v>
          </cell>
          <cell r="P263">
            <v>0</v>
          </cell>
          <cell r="Q263">
            <v>0</v>
          </cell>
        </row>
        <row r="264">
          <cell r="A264" t="str">
            <v>07IT9</v>
          </cell>
          <cell r="B264" t="str">
            <v>Overhead</v>
          </cell>
          <cell r="C264" t="str">
            <v>Information Technology</v>
          </cell>
          <cell r="D264" t="str">
            <v>SQL Consolidation Phase II</v>
          </cell>
          <cell r="E264">
            <v>75000</v>
          </cell>
          <cell r="F264">
            <v>0</v>
          </cell>
          <cell r="G264">
            <v>0</v>
          </cell>
          <cell r="H264">
            <v>0</v>
          </cell>
          <cell r="I264">
            <v>0</v>
          </cell>
          <cell r="J264">
            <v>0</v>
          </cell>
          <cell r="K264">
            <v>75000</v>
          </cell>
          <cell r="L264">
            <v>0</v>
          </cell>
          <cell r="M264">
            <v>0</v>
          </cell>
          <cell r="N264">
            <v>0</v>
          </cell>
          <cell r="O264">
            <v>0</v>
          </cell>
          <cell r="P264">
            <v>0</v>
          </cell>
          <cell r="Q264">
            <v>0</v>
          </cell>
        </row>
        <row r="265">
          <cell r="A265" t="str">
            <v>08IT1</v>
          </cell>
          <cell r="B265" t="str">
            <v>Overhead</v>
          </cell>
          <cell r="C265" t="str">
            <v>Information Technology</v>
          </cell>
          <cell r="D265" t="str">
            <v>CRM Web/App Layer Hardware Upgrade</v>
          </cell>
          <cell r="E265">
            <v>60000</v>
          </cell>
          <cell r="F265">
            <v>0</v>
          </cell>
          <cell r="G265">
            <v>60000</v>
          </cell>
          <cell r="H265">
            <v>0</v>
          </cell>
          <cell r="I265">
            <v>0</v>
          </cell>
          <cell r="J265">
            <v>0</v>
          </cell>
          <cell r="K265">
            <v>0</v>
          </cell>
          <cell r="L265">
            <v>0</v>
          </cell>
          <cell r="M265">
            <v>0</v>
          </cell>
          <cell r="N265">
            <v>0</v>
          </cell>
          <cell r="O265">
            <v>0</v>
          </cell>
          <cell r="P265">
            <v>0</v>
          </cell>
          <cell r="Q265">
            <v>0</v>
          </cell>
        </row>
        <row r="266">
          <cell r="A266" t="str">
            <v>08IT10</v>
          </cell>
          <cell r="B266" t="str">
            <v>Overhead</v>
          </cell>
          <cell r="C266" t="str">
            <v>Information Technology</v>
          </cell>
          <cell r="D266" t="str">
            <v>Additional listening posts (OTC)</v>
          </cell>
          <cell r="E266">
            <v>12000</v>
          </cell>
          <cell r="F266">
            <v>0</v>
          </cell>
          <cell r="G266">
            <v>0</v>
          </cell>
          <cell r="H266">
            <v>12000</v>
          </cell>
          <cell r="I266">
            <v>0</v>
          </cell>
          <cell r="J266">
            <v>0</v>
          </cell>
          <cell r="K266">
            <v>0</v>
          </cell>
          <cell r="L266">
            <v>0</v>
          </cell>
          <cell r="M266">
            <v>0</v>
          </cell>
          <cell r="N266">
            <v>0</v>
          </cell>
          <cell r="O266">
            <v>0</v>
          </cell>
          <cell r="P266">
            <v>0</v>
          </cell>
          <cell r="Q266">
            <v>0</v>
          </cell>
        </row>
        <row r="267">
          <cell r="A267" t="str">
            <v>08IT11</v>
          </cell>
          <cell r="B267" t="str">
            <v>Overhead</v>
          </cell>
          <cell r="C267" t="str">
            <v>Information Technology</v>
          </cell>
          <cell r="D267" t="str">
            <v>Additional  NetiQ/OVO agent Licenses due to Organic Growth (expansion new HP servers i.e. exchange etc)</v>
          </cell>
          <cell r="E267">
            <v>30000</v>
          </cell>
          <cell r="F267">
            <v>0</v>
          </cell>
          <cell r="G267">
            <v>30000</v>
          </cell>
          <cell r="H267">
            <v>0</v>
          </cell>
          <cell r="I267">
            <v>0</v>
          </cell>
          <cell r="J267">
            <v>0</v>
          </cell>
          <cell r="K267">
            <v>0</v>
          </cell>
          <cell r="L267">
            <v>0</v>
          </cell>
          <cell r="M267">
            <v>0</v>
          </cell>
          <cell r="N267">
            <v>0</v>
          </cell>
          <cell r="O267">
            <v>0</v>
          </cell>
          <cell r="P267">
            <v>0</v>
          </cell>
          <cell r="Q267">
            <v>0</v>
          </cell>
        </row>
        <row r="268">
          <cell r="A268" t="str">
            <v>08IT12</v>
          </cell>
          <cell r="B268" t="str">
            <v>Overhead</v>
          </cell>
          <cell r="C268" t="str">
            <v>Information Technology</v>
          </cell>
          <cell r="D268" t="str">
            <v xml:space="preserve">RVI SW Version Upgrade (RVI services) </v>
          </cell>
          <cell r="E268">
            <v>12000</v>
          </cell>
          <cell r="F268">
            <v>0</v>
          </cell>
          <cell r="G268">
            <v>0</v>
          </cell>
          <cell r="H268">
            <v>12000</v>
          </cell>
          <cell r="I268">
            <v>0</v>
          </cell>
          <cell r="J268">
            <v>0</v>
          </cell>
          <cell r="K268">
            <v>0</v>
          </cell>
          <cell r="L268">
            <v>0</v>
          </cell>
          <cell r="M268">
            <v>0</v>
          </cell>
          <cell r="N268">
            <v>0</v>
          </cell>
          <cell r="O268">
            <v>0</v>
          </cell>
          <cell r="P268">
            <v>0</v>
          </cell>
          <cell r="Q268">
            <v>0</v>
          </cell>
        </row>
        <row r="269">
          <cell r="A269" t="str">
            <v>08IT13</v>
          </cell>
          <cell r="B269" t="str">
            <v>Overhead</v>
          </cell>
          <cell r="C269" t="str">
            <v>Information Technology</v>
          </cell>
          <cell r="D269" t="str">
            <v>Configuration Mgt for Server/Software &amp; Patch Management System for Windows-based servers</v>
          </cell>
          <cell r="E269">
            <v>130000</v>
          </cell>
          <cell r="F269">
            <v>0</v>
          </cell>
          <cell r="G269">
            <v>0</v>
          </cell>
          <cell r="H269">
            <v>0</v>
          </cell>
          <cell r="I269">
            <v>130000</v>
          </cell>
          <cell r="J269">
            <v>0</v>
          </cell>
          <cell r="K269">
            <v>0</v>
          </cell>
          <cell r="L269">
            <v>0</v>
          </cell>
          <cell r="M269">
            <v>0</v>
          </cell>
          <cell r="N269">
            <v>0</v>
          </cell>
          <cell r="O269">
            <v>0</v>
          </cell>
          <cell r="P269">
            <v>0</v>
          </cell>
          <cell r="Q269">
            <v>0</v>
          </cell>
        </row>
        <row r="270">
          <cell r="A270" t="str">
            <v>08IT14</v>
          </cell>
          <cell r="B270" t="str">
            <v>Overhead</v>
          </cell>
          <cell r="C270" t="str">
            <v>Information Technology</v>
          </cell>
          <cell r="D270" t="str">
            <v xml:space="preserve">TSP &amp; Soup2Nuts File Storage </v>
          </cell>
          <cell r="E270">
            <v>30000</v>
          </cell>
          <cell r="F270">
            <v>0</v>
          </cell>
          <cell r="G270">
            <v>30000</v>
          </cell>
          <cell r="H270">
            <v>0</v>
          </cell>
          <cell r="I270">
            <v>0</v>
          </cell>
          <cell r="J270">
            <v>0</v>
          </cell>
          <cell r="K270">
            <v>0</v>
          </cell>
          <cell r="L270">
            <v>0</v>
          </cell>
          <cell r="M270">
            <v>0</v>
          </cell>
          <cell r="N270">
            <v>0</v>
          </cell>
          <cell r="O270">
            <v>0</v>
          </cell>
          <cell r="P270">
            <v>0</v>
          </cell>
          <cell r="Q270">
            <v>0</v>
          </cell>
        </row>
        <row r="271">
          <cell r="A271" t="str">
            <v>08IT15</v>
          </cell>
          <cell r="B271" t="str">
            <v>Overhead</v>
          </cell>
          <cell r="C271" t="str">
            <v>Information Technology</v>
          </cell>
          <cell r="D271" t="str">
            <v>Exchange 2007 sandbox</v>
          </cell>
          <cell r="E271">
            <v>75000</v>
          </cell>
          <cell r="F271">
            <v>0</v>
          </cell>
          <cell r="G271">
            <v>75000</v>
          </cell>
          <cell r="H271">
            <v>0</v>
          </cell>
          <cell r="I271">
            <v>0</v>
          </cell>
          <cell r="J271">
            <v>0</v>
          </cell>
          <cell r="K271">
            <v>0</v>
          </cell>
          <cell r="L271">
            <v>0</v>
          </cell>
          <cell r="M271">
            <v>0</v>
          </cell>
          <cell r="N271">
            <v>0</v>
          </cell>
          <cell r="O271">
            <v>0</v>
          </cell>
          <cell r="P271">
            <v>0</v>
          </cell>
          <cell r="Q271">
            <v>0</v>
          </cell>
        </row>
        <row r="272">
          <cell r="A272" t="str">
            <v>08IT16</v>
          </cell>
          <cell r="B272" t="str">
            <v>Overhead</v>
          </cell>
          <cell r="C272" t="str">
            <v>Information Technology</v>
          </cell>
          <cell r="D272" t="str">
            <v xml:space="preserve">Exchange OWA Servers </v>
          </cell>
          <cell r="E272">
            <v>29000</v>
          </cell>
          <cell r="F272">
            <v>0</v>
          </cell>
          <cell r="G272">
            <v>0</v>
          </cell>
          <cell r="H272">
            <v>0</v>
          </cell>
          <cell r="I272">
            <v>29000</v>
          </cell>
          <cell r="J272">
            <v>0</v>
          </cell>
          <cell r="K272">
            <v>0</v>
          </cell>
          <cell r="L272">
            <v>0</v>
          </cell>
          <cell r="M272">
            <v>0</v>
          </cell>
          <cell r="N272">
            <v>0</v>
          </cell>
          <cell r="O272">
            <v>0</v>
          </cell>
          <cell r="P272">
            <v>0</v>
          </cell>
          <cell r="Q272">
            <v>0</v>
          </cell>
        </row>
        <row r="273">
          <cell r="A273" t="str">
            <v>08IT17</v>
          </cell>
          <cell r="B273" t="str">
            <v>Overhead</v>
          </cell>
          <cell r="C273" t="str">
            <v>Information Technology</v>
          </cell>
          <cell r="D273" t="str">
            <v>Cisco Technology Refreshes for aging infrastructure (Routers first, then switches) and EOL equipment</v>
          </cell>
          <cell r="E273">
            <v>310000</v>
          </cell>
          <cell r="F273">
            <v>0</v>
          </cell>
          <cell r="G273">
            <v>0</v>
          </cell>
          <cell r="H273">
            <v>310000</v>
          </cell>
          <cell r="I273">
            <v>0</v>
          </cell>
          <cell r="J273">
            <v>0</v>
          </cell>
          <cell r="K273">
            <v>0</v>
          </cell>
          <cell r="L273">
            <v>0</v>
          </cell>
          <cell r="M273">
            <v>0</v>
          </cell>
          <cell r="N273">
            <v>0</v>
          </cell>
          <cell r="O273">
            <v>0</v>
          </cell>
          <cell r="P273">
            <v>0</v>
          </cell>
          <cell r="Q273">
            <v>0</v>
          </cell>
        </row>
        <row r="274">
          <cell r="A274" t="str">
            <v>08IT18</v>
          </cell>
          <cell r="B274" t="str">
            <v>Overhead</v>
          </cell>
          <cell r="C274" t="str">
            <v>Information Technology</v>
          </cell>
          <cell r="D274" t="str">
            <v>Cisco SUP Upgrades (NY, Danbury, JC)</v>
          </cell>
          <cell r="E274">
            <v>260000</v>
          </cell>
          <cell r="F274">
            <v>0</v>
          </cell>
          <cell r="G274">
            <v>0</v>
          </cell>
          <cell r="H274">
            <v>130000</v>
          </cell>
          <cell r="I274">
            <v>130000</v>
          </cell>
          <cell r="J274">
            <v>0</v>
          </cell>
          <cell r="K274">
            <v>0</v>
          </cell>
          <cell r="L274">
            <v>0</v>
          </cell>
          <cell r="M274">
            <v>0</v>
          </cell>
          <cell r="N274">
            <v>0</v>
          </cell>
          <cell r="O274">
            <v>0</v>
          </cell>
          <cell r="P274">
            <v>0</v>
          </cell>
          <cell r="Q274">
            <v>0</v>
          </cell>
        </row>
        <row r="275">
          <cell r="A275" t="str">
            <v>08IT19</v>
          </cell>
          <cell r="B275" t="str">
            <v>Overhead</v>
          </cell>
          <cell r="C275" t="str">
            <v>Information Technology</v>
          </cell>
          <cell r="D275" t="str">
            <v>Cisco - EOL Local Directors</v>
          </cell>
          <cell r="E275">
            <v>28000</v>
          </cell>
          <cell r="F275">
            <v>0</v>
          </cell>
          <cell r="G275">
            <v>0</v>
          </cell>
          <cell r="H275">
            <v>0</v>
          </cell>
          <cell r="I275">
            <v>0</v>
          </cell>
          <cell r="J275">
            <v>0</v>
          </cell>
          <cell r="K275">
            <v>28000</v>
          </cell>
          <cell r="L275">
            <v>0</v>
          </cell>
          <cell r="M275">
            <v>0</v>
          </cell>
          <cell r="N275">
            <v>0</v>
          </cell>
          <cell r="O275">
            <v>0</v>
          </cell>
          <cell r="P275">
            <v>0</v>
          </cell>
          <cell r="Q275">
            <v>0</v>
          </cell>
        </row>
        <row r="276">
          <cell r="A276" t="str">
            <v>08IT2</v>
          </cell>
          <cell r="B276" t="str">
            <v>Overhead</v>
          </cell>
          <cell r="C276" t="str">
            <v>Information Technology</v>
          </cell>
          <cell r="D276" t="str">
            <v>Crystal Reporting Environment Expansion</v>
          </cell>
          <cell r="E276">
            <v>80000</v>
          </cell>
          <cell r="F276">
            <v>0</v>
          </cell>
          <cell r="G276">
            <v>80000</v>
          </cell>
          <cell r="H276">
            <v>0</v>
          </cell>
          <cell r="I276">
            <v>0</v>
          </cell>
          <cell r="J276">
            <v>0</v>
          </cell>
          <cell r="K276">
            <v>0</v>
          </cell>
          <cell r="L276">
            <v>0</v>
          </cell>
          <cell r="M276">
            <v>0</v>
          </cell>
          <cell r="N276">
            <v>0</v>
          </cell>
          <cell r="O276">
            <v>0</v>
          </cell>
          <cell r="P276">
            <v>0</v>
          </cell>
          <cell r="Q276">
            <v>0</v>
          </cell>
        </row>
        <row r="277">
          <cell r="A277" t="str">
            <v>08IT20</v>
          </cell>
          <cell r="B277" t="str">
            <v>Overhead</v>
          </cell>
          <cell r="C277" t="str">
            <v>Information Technology</v>
          </cell>
          <cell r="D277" t="str">
            <v>Cisco NY Fiber Channel Expansion</v>
          </cell>
          <cell r="E277">
            <v>100000</v>
          </cell>
          <cell r="F277">
            <v>100000</v>
          </cell>
          <cell r="G277">
            <v>0</v>
          </cell>
          <cell r="H277">
            <v>0</v>
          </cell>
          <cell r="I277">
            <v>0</v>
          </cell>
          <cell r="J277">
            <v>0</v>
          </cell>
          <cell r="K277">
            <v>0</v>
          </cell>
          <cell r="L277">
            <v>0</v>
          </cell>
          <cell r="M277">
            <v>0</v>
          </cell>
          <cell r="N277">
            <v>0</v>
          </cell>
          <cell r="O277">
            <v>0</v>
          </cell>
          <cell r="P277">
            <v>0</v>
          </cell>
          <cell r="Q277">
            <v>0</v>
          </cell>
        </row>
        <row r="278">
          <cell r="A278" t="str">
            <v>08IT21</v>
          </cell>
          <cell r="B278" t="str">
            <v>Overhead</v>
          </cell>
          <cell r="C278" t="str">
            <v>Information Technology</v>
          </cell>
          <cell r="D278" t="str">
            <v>Veritas Lic Expansion</v>
          </cell>
          <cell r="E278">
            <v>10000</v>
          </cell>
          <cell r="F278">
            <v>0</v>
          </cell>
          <cell r="G278">
            <v>0</v>
          </cell>
          <cell r="H278">
            <v>0</v>
          </cell>
          <cell r="I278">
            <v>10000</v>
          </cell>
          <cell r="J278">
            <v>0</v>
          </cell>
          <cell r="K278">
            <v>0</v>
          </cell>
          <cell r="L278">
            <v>0</v>
          </cell>
          <cell r="M278">
            <v>0</v>
          </cell>
          <cell r="N278">
            <v>0</v>
          </cell>
          <cell r="O278">
            <v>0</v>
          </cell>
          <cell r="P278">
            <v>0</v>
          </cell>
          <cell r="Q278">
            <v>0</v>
          </cell>
        </row>
        <row r="279">
          <cell r="A279" t="str">
            <v>08IT22</v>
          </cell>
          <cell r="B279" t="str">
            <v>Overhead</v>
          </cell>
          <cell r="C279" t="str">
            <v>Information Technology</v>
          </cell>
          <cell r="D279" t="str">
            <v>10 G Upgrade to DB</v>
          </cell>
          <cell r="E279">
            <v>20000</v>
          </cell>
          <cell r="F279">
            <v>0</v>
          </cell>
          <cell r="G279">
            <v>20000</v>
          </cell>
          <cell r="H279">
            <v>0</v>
          </cell>
          <cell r="I279">
            <v>0</v>
          </cell>
          <cell r="J279">
            <v>0</v>
          </cell>
          <cell r="K279">
            <v>0</v>
          </cell>
          <cell r="L279">
            <v>0</v>
          </cell>
          <cell r="M279">
            <v>0</v>
          </cell>
          <cell r="N279">
            <v>0</v>
          </cell>
          <cell r="O279">
            <v>0</v>
          </cell>
          <cell r="P279">
            <v>0</v>
          </cell>
          <cell r="Q279">
            <v>0</v>
          </cell>
        </row>
        <row r="280">
          <cell r="A280" t="str">
            <v>08IT23</v>
          </cell>
          <cell r="B280" t="str">
            <v>Overhead</v>
          </cell>
          <cell r="C280" t="str">
            <v>Information Technology</v>
          </cell>
          <cell r="D280" t="str">
            <v>Organic Growth Storage</v>
          </cell>
          <cell r="E280">
            <v>581000</v>
          </cell>
          <cell r="F280">
            <v>0</v>
          </cell>
          <cell r="G280">
            <v>581000</v>
          </cell>
          <cell r="H280">
            <v>0</v>
          </cell>
          <cell r="I280">
            <v>0</v>
          </cell>
          <cell r="J280">
            <v>0</v>
          </cell>
          <cell r="K280">
            <v>0</v>
          </cell>
          <cell r="L280">
            <v>0</v>
          </cell>
          <cell r="M280">
            <v>0</v>
          </cell>
          <cell r="N280">
            <v>0</v>
          </cell>
          <cell r="O280">
            <v>0</v>
          </cell>
          <cell r="P280">
            <v>0</v>
          </cell>
          <cell r="Q280">
            <v>0</v>
          </cell>
        </row>
        <row r="281">
          <cell r="A281" t="str">
            <v>08IT24</v>
          </cell>
          <cell r="B281" t="str">
            <v>Overhead</v>
          </cell>
          <cell r="C281" t="str">
            <v>Information Technology</v>
          </cell>
          <cell r="D281" t="str">
            <v>ITG Additional Licenses and Consultation</v>
          </cell>
          <cell r="E281">
            <v>50000</v>
          </cell>
          <cell r="F281">
            <v>0</v>
          </cell>
          <cell r="G281">
            <v>50000</v>
          </cell>
          <cell r="H281">
            <v>0</v>
          </cell>
          <cell r="I281">
            <v>0</v>
          </cell>
          <cell r="J281">
            <v>0</v>
          </cell>
          <cell r="K281">
            <v>0</v>
          </cell>
          <cell r="L281">
            <v>0</v>
          </cell>
          <cell r="M281">
            <v>0</v>
          </cell>
          <cell r="N281">
            <v>0</v>
          </cell>
          <cell r="O281">
            <v>0</v>
          </cell>
          <cell r="P281">
            <v>0</v>
          </cell>
          <cell r="Q281">
            <v>0</v>
          </cell>
        </row>
        <row r="282">
          <cell r="A282" t="str">
            <v>08IT25</v>
          </cell>
          <cell r="B282" t="str">
            <v>Overhead</v>
          </cell>
          <cell r="C282" t="str">
            <v>Information Technology</v>
          </cell>
          <cell r="D282" t="str">
            <v>Applimation Upgrade (services)</v>
          </cell>
          <cell r="E282">
            <v>20000</v>
          </cell>
          <cell r="F282">
            <v>0</v>
          </cell>
          <cell r="G282">
            <v>20000</v>
          </cell>
          <cell r="H282">
            <v>0</v>
          </cell>
          <cell r="I282">
            <v>0</v>
          </cell>
          <cell r="J282">
            <v>0</v>
          </cell>
          <cell r="K282">
            <v>0</v>
          </cell>
          <cell r="L282">
            <v>0</v>
          </cell>
          <cell r="M282">
            <v>0</v>
          </cell>
          <cell r="N282">
            <v>0</v>
          </cell>
          <cell r="O282">
            <v>0</v>
          </cell>
          <cell r="P282">
            <v>0</v>
          </cell>
          <cell r="Q282">
            <v>0</v>
          </cell>
        </row>
        <row r="283">
          <cell r="A283" t="str">
            <v>08IT26</v>
          </cell>
          <cell r="B283" t="str">
            <v>Overhead</v>
          </cell>
          <cell r="C283" t="str">
            <v>Information Technology</v>
          </cell>
          <cell r="D283" t="str">
            <v>Linux Evaluation for Oracle</v>
          </cell>
          <cell r="E283">
            <v>45000</v>
          </cell>
          <cell r="F283">
            <v>0</v>
          </cell>
          <cell r="G283">
            <v>0</v>
          </cell>
          <cell r="H283">
            <v>45000</v>
          </cell>
          <cell r="I283">
            <v>0</v>
          </cell>
          <cell r="J283">
            <v>0</v>
          </cell>
          <cell r="K283">
            <v>0</v>
          </cell>
          <cell r="L283">
            <v>0</v>
          </cell>
          <cell r="M283">
            <v>0</v>
          </cell>
          <cell r="N283">
            <v>0</v>
          </cell>
          <cell r="O283">
            <v>0</v>
          </cell>
          <cell r="P283">
            <v>0</v>
          </cell>
          <cell r="Q283">
            <v>0</v>
          </cell>
        </row>
        <row r="284">
          <cell r="A284" t="str">
            <v>08IT27</v>
          </cell>
          <cell r="B284" t="str">
            <v>Overhead</v>
          </cell>
          <cell r="C284" t="str">
            <v>Information Technology</v>
          </cell>
          <cell r="D284" t="str">
            <v>NAS Heads for XPs (patching &amp; config mgt optimization) [Linux]</v>
          </cell>
          <cell r="E284">
            <v>40000</v>
          </cell>
          <cell r="F284">
            <v>40000</v>
          </cell>
          <cell r="G284">
            <v>0</v>
          </cell>
          <cell r="H284">
            <v>0</v>
          </cell>
          <cell r="I284">
            <v>0</v>
          </cell>
          <cell r="J284">
            <v>0</v>
          </cell>
          <cell r="K284">
            <v>0</v>
          </cell>
          <cell r="L284">
            <v>0</v>
          </cell>
          <cell r="M284">
            <v>0</v>
          </cell>
          <cell r="N284">
            <v>0</v>
          </cell>
          <cell r="O284">
            <v>0</v>
          </cell>
          <cell r="P284">
            <v>0</v>
          </cell>
          <cell r="Q284">
            <v>0</v>
          </cell>
        </row>
        <row r="285">
          <cell r="A285" t="str">
            <v>08IT28</v>
          </cell>
          <cell r="B285" t="str">
            <v>Overhead</v>
          </cell>
          <cell r="C285" t="str">
            <v>Information Technology</v>
          </cell>
          <cell r="D285" t="str">
            <v xml:space="preserve">Emergency Hardware Replacement Contingency </v>
          </cell>
          <cell r="E285">
            <v>50000</v>
          </cell>
          <cell r="F285">
            <v>0</v>
          </cell>
          <cell r="G285">
            <v>0</v>
          </cell>
          <cell r="H285">
            <v>0</v>
          </cell>
          <cell r="I285">
            <v>0</v>
          </cell>
          <cell r="J285">
            <v>0</v>
          </cell>
          <cell r="K285">
            <v>0</v>
          </cell>
          <cell r="L285">
            <v>0</v>
          </cell>
          <cell r="M285">
            <v>0</v>
          </cell>
          <cell r="N285">
            <v>50000</v>
          </cell>
          <cell r="O285">
            <v>0</v>
          </cell>
          <cell r="P285">
            <v>0</v>
          </cell>
          <cell r="Q285">
            <v>0</v>
          </cell>
        </row>
        <row r="286">
          <cell r="A286" t="str">
            <v>08IT29</v>
          </cell>
          <cell r="B286" t="str">
            <v>Overhead</v>
          </cell>
          <cell r="C286" t="str">
            <v>Information Technology</v>
          </cell>
          <cell r="D286" t="str">
            <v>pSeries Consolidation to Enterprise Frames [HW]</v>
          </cell>
          <cell r="E286">
            <v>65000</v>
          </cell>
          <cell r="F286">
            <v>0</v>
          </cell>
          <cell r="G286">
            <v>65000</v>
          </cell>
          <cell r="H286">
            <v>0</v>
          </cell>
          <cell r="I286">
            <v>0</v>
          </cell>
          <cell r="J286">
            <v>0</v>
          </cell>
          <cell r="K286">
            <v>0</v>
          </cell>
          <cell r="L286">
            <v>0</v>
          </cell>
          <cell r="M286">
            <v>0</v>
          </cell>
          <cell r="N286">
            <v>0</v>
          </cell>
          <cell r="O286">
            <v>0</v>
          </cell>
          <cell r="P286">
            <v>0</v>
          </cell>
          <cell r="Q286">
            <v>0</v>
          </cell>
        </row>
        <row r="287">
          <cell r="A287" t="str">
            <v>08IT3</v>
          </cell>
          <cell r="B287" t="str">
            <v>Overhead</v>
          </cell>
          <cell r="C287" t="str">
            <v>Information Technology</v>
          </cell>
          <cell r="D287" t="str">
            <v>CRM Monitoring</v>
          </cell>
          <cell r="E287">
            <v>80000</v>
          </cell>
          <cell r="F287">
            <v>0</v>
          </cell>
          <cell r="G287">
            <v>0</v>
          </cell>
          <cell r="H287">
            <v>0</v>
          </cell>
          <cell r="I287">
            <v>0</v>
          </cell>
          <cell r="J287">
            <v>0</v>
          </cell>
          <cell r="K287">
            <v>0</v>
          </cell>
          <cell r="L287">
            <v>80000</v>
          </cell>
          <cell r="M287">
            <v>0</v>
          </cell>
          <cell r="N287">
            <v>0</v>
          </cell>
          <cell r="O287">
            <v>0</v>
          </cell>
          <cell r="P287">
            <v>0</v>
          </cell>
          <cell r="Q287">
            <v>0</v>
          </cell>
        </row>
        <row r="288">
          <cell r="A288" t="str">
            <v>08IT30</v>
          </cell>
          <cell r="B288" t="str">
            <v>Overhead</v>
          </cell>
          <cell r="C288" t="str">
            <v>Information Technology</v>
          </cell>
          <cell r="D288" t="str">
            <v>NJ Server Room Consolidation &amp; Closure</v>
          </cell>
          <cell r="E288">
            <v>75000</v>
          </cell>
          <cell r="F288">
            <v>75000</v>
          </cell>
          <cell r="G288">
            <v>0</v>
          </cell>
          <cell r="H288">
            <v>0</v>
          </cell>
          <cell r="I288">
            <v>0</v>
          </cell>
          <cell r="J288">
            <v>0</v>
          </cell>
          <cell r="K288">
            <v>0</v>
          </cell>
          <cell r="L288">
            <v>0</v>
          </cell>
          <cell r="M288">
            <v>0</v>
          </cell>
          <cell r="N288">
            <v>0</v>
          </cell>
          <cell r="O288">
            <v>0</v>
          </cell>
          <cell r="P288">
            <v>0</v>
          </cell>
          <cell r="Q288">
            <v>0</v>
          </cell>
        </row>
        <row r="289">
          <cell r="A289" t="str">
            <v>08IT31</v>
          </cell>
          <cell r="B289" t="str">
            <v>Overhead</v>
          </cell>
          <cell r="C289" t="str">
            <v>Information Technology</v>
          </cell>
          <cell r="D289" t="str">
            <v>WBI Process Server POT</v>
          </cell>
          <cell r="E289">
            <v>3000</v>
          </cell>
          <cell r="F289">
            <v>0</v>
          </cell>
          <cell r="G289">
            <v>0</v>
          </cell>
          <cell r="H289">
            <v>0</v>
          </cell>
          <cell r="I289">
            <v>0</v>
          </cell>
          <cell r="J289">
            <v>0</v>
          </cell>
          <cell r="K289">
            <v>3000</v>
          </cell>
          <cell r="L289">
            <v>0</v>
          </cell>
          <cell r="M289">
            <v>0</v>
          </cell>
          <cell r="N289">
            <v>0</v>
          </cell>
          <cell r="O289">
            <v>0</v>
          </cell>
          <cell r="P289">
            <v>0</v>
          </cell>
          <cell r="Q289">
            <v>0</v>
          </cell>
        </row>
        <row r="290">
          <cell r="A290" t="str">
            <v>08IT32</v>
          </cell>
          <cell r="B290" t="str">
            <v>Overhead</v>
          </cell>
          <cell r="C290" t="str">
            <v>Information Technology</v>
          </cell>
          <cell r="D290" t="str">
            <v>Oracle AQ POT</v>
          </cell>
          <cell r="E290">
            <v>3000</v>
          </cell>
          <cell r="F290">
            <v>0</v>
          </cell>
          <cell r="G290">
            <v>0</v>
          </cell>
          <cell r="H290">
            <v>0</v>
          </cell>
          <cell r="I290">
            <v>0</v>
          </cell>
          <cell r="J290">
            <v>0</v>
          </cell>
          <cell r="K290">
            <v>3000</v>
          </cell>
          <cell r="L290">
            <v>0</v>
          </cell>
          <cell r="M290">
            <v>0</v>
          </cell>
          <cell r="N290">
            <v>0</v>
          </cell>
          <cell r="O290">
            <v>0</v>
          </cell>
          <cell r="P290">
            <v>0</v>
          </cell>
          <cell r="Q290">
            <v>0</v>
          </cell>
        </row>
        <row r="291">
          <cell r="A291" t="str">
            <v>08IT33</v>
          </cell>
          <cell r="B291" t="str">
            <v>Overhead</v>
          </cell>
          <cell r="C291" t="str">
            <v>Information Technology</v>
          </cell>
          <cell r="D291" t="str">
            <v>Additional Remedy Licenses</v>
          </cell>
          <cell r="E291">
            <v>40000</v>
          </cell>
          <cell r="F291">
            <v>0</v>
          </cell>
          <cell r="G291">
            <v>0</v>
          </cell>
          <cell r="H291">
            <v>20000</v>
          </cell>
          <cell r="I291">
            <v>0</v>
          </cell>
          <cell r="J291">
            <v>0</v>
          </cell>
          <cell r="K291">
            <v>0</v>
          </cell>
          <cell r="L291">
            <v>0</v>
          </cell>
          <cell r="M291">
            <v>20000</v>
          </cell>
          <cell r="N291">
            <v>0</v>
          </cell>
          <cell r="O291">
            <v>0</v>
          </cell>
          <cell r="P291">
            <v>0</v>
          </cell>
          <cell r="Q291">
            <v>0</v>
          </cell>
        </row>
        <row r="292">
          <cell r="A292" t="str">
            <v>08IT34</v>
          </cell>
          <cell r="B292" t="str">
            <v>Overhead</v>
          </cell>
          <cell r="C292" t="str">
            <v>Information Technology</v>
          </cell>
          <cell r="D292" t="str">
            <v>Data off of the desktop - Phase II</v>
          </cell>
          <cell r="E292">
            <v>125000</v>
          </cell>
          <cell r="F292">
            <v>0</v>
          </cell>
          <cell r="G292">
            <v>0</v>
          </cell>
          <cell r="H292">
            <v>0</v>
          </cell>
          <cell r="I292">
            <v>125000</v>
          </cell>
          <cell r="J292">
            <v>0</v>
          </cell>
          <cell r="K292">
            <v>0</v>
          </cell>
          <cell r="L292">
            <v>0</v>
          </cell>
          <cell r="M292">
            <v>0</v>
          </cell>
          <cell r="N292">
            <v>0</v>
          </cell>
          <cell r="O292">
            <v>0</v>
          </cell>
          <cell r="P292">
            <v>0</v>
          </cell>
          <cell r="Q292">
            <v>0</v>
          </cell>
        </row>
        <row r="293">
          <cell r="A293" t="str">
            <v>08IT35</v>
          </cell>
          <cell r="B293" t="str">
            <v>Overhead</v>
          </cell>
          <cell r="C293" t="str">
            <v>Information Technology</v>
          </cell>
          <cell r="D293" t="str">
            <v>Call Pilot Upg. to version 4.0 NYC, NJ</v>
          </cell>
          <cell r="E293">
            <v>30000</v>
          </cell>
          <cell r="F293">
            <v>0</v>
          </cell>
          <cell r="G293">
            <v>0</v>
          </cell>
          <cell r="H293">
            <v>0</v>
          </cell>
          <cell r="I293">
            <v>0</v>
          </cell>
          <cell r="J293">
            <v>0</v>
          </cell>
          <cell r="K293">
            <v>30000</v>
          </cell>
          <cell r="L293">
            <v>0</v>
          </cell>
          <cell r="M293">
            <v>0</v>
          </cell>
          <cell r="N293">
            <v>0</v>
          </cell>
          <cell r="O293">
            <v>0</v>
          </cell>
          <cell r="P293">
            <v>0</v>
          </cell>
          <cell r="Q293">
            <v>0</v>
          </cell>
        </row>
        <row r="294">
          <cell r="A294" t="str">
            <v>08IT36</v>
          </cell>
          <cell r="B294" t="str">
            <v>Overhead</v>
          </cell>
          <cell r="C294" t="str">
            <v>Information Technology</v>
          </cell>
          <cell r="D294" t="str">
            <v>VoIP phased deployment NYC, NJ, Danbury</v>
          </cell>
          <cell r="E294">
            <v>37000</v>
          </cell>
          <cell r="F294">
            <v>0</v>
          </cell>
          <cell r="G294">
            <v>0</v>
          </cell>
          <cell r="H294">
            <v>0</v>
          </cell>
          <cell r="I294">
            <v>0</v>
          </cell>
          <cell r="J294">
            <v>0</v>
          </cell>
          <cell r="K294">
            <v>37000</v>
          </cell>
          <cell r="L294">
            <v>0</v>
          </cell>
          <cell r="M294">
            <v>0</v>
          </cell>
          <cell r="N294">
            <v>0</v>
          </cell>
          <cell r="O294">
            <v>0</v>
          </cell>
          <cell r="P294">
            <v>0</v>
          </cell>
          <cell r="Q294">
            <v>0</v>
          </cell>
        </row>
        <row r="295">
          <cell r="A295" t="str">
            <v>08IT37</v>
          </cell>
          <cell r="B295" t="str">
            <v>Overhead</v>
          </cell>
          <cell r="C295" t="str">
            <v>Information Technology</v>
          </cell>
          <cell r="D295" t="str">
            <v>Spare Inventory for expansion and Repair</v>
          </cell>
          <cell r="E295">
            <v>25000</v>
          </cell>
          <cell r="F295">
            <v>0</v>
          </cell>
          <cell r="G295">
            <v>0</v>
          </cell>
          <cell r="H295">
            <v>0</v>
          </cell>
          <cell r="I295">
            <v>0</v>
          </cell>
          <cell r="J295">
            <v>0</v>
          </cell>
          <cell r="K295">
            <v>25000</v>
          </cell>
          <cell r="L295">
            <v>0</v>
          </cell>
          <cell r="M295">
            <v>0</v>
          </cell>
          <cell r="N295">
            <v>0</v>
          </cell>
          <cell r="O295">
            <v>0</v>
          </cell>
          <cell r="P295">
            <v>0</v>
          </cell>
          <cell r="Q295">
            <v>0</v>
          </cell>
        </row>
        <row r="296">
          <cell r="A296" t="str">
            <v>08IT38</v>
          </cell>
          <cell r="B296" t="str">
            <v>Overhead</v>
          </cell>
          <cell r="C296" t="str">
            <v>Information Technology</v>
          </cell>
          <cell r="D296" t="str">
            <v>International Mobile phones and spares</v>
          </cell>
          <cell r="E296">
            <v>1000</v>
          </cell>
          <cell r="F296">
            <v>0</v>
          </cell>
          <cell r="G296">
            <v>0</v>
          </cell>
          <cell r="H296">
            <v>0</v>
          </cell>
          <cell r="I296">
            <v>0</v>
          </cell>
          <cell r="J296">
            <v>0</v>
          </cell>
          <cell r="K296">
            <v>0</v>
          </cell>
          <cell r="L296">
            <v>0</v>
          </cell>
          <cell r="M296">
            <v>0</v>
          </cell>
          <cell r="N296">
            <v>1000</v>
          </cell>
          <cell r="O296">
            <v>0</v>
          </cell>
          <cell r="P296">
            <v>0</v>
          </cell>
          <cell r="Q296">
            <v>0</v>
          </cell>
        </row>
        <row r="297">
          <cell r="A297" t="str">
            <v>08IT39</v>
          </cell>
          <cell r="B297" t="str">
            <v>Overhead</v>
          </cell>
          <cell r="C297" t="str">
            <v>Information Technology</v>
          </cell>
          <cell r="D297" t="str">
            <v>Succession Core OS upgrades – NYC, Ct, NJ</v>
          </cell>
          <cell r="E297">
            <v>68000</v>
          </cell>
          <cell r="F297">
            <v>0</v>
          </cell>
          <cell r="G297">
            <v>0</v>
          </cell>
          <cell r="H297">
            <v>0</v>
          </cell>
          <cell r="I297">
            <v>0</v>
          </cell>
          <cell r="J297">
            <v>0</v>
          </cell>
          <cell r="K297">
            <v>0</v>
          </cell>
          <cell r="L297">
            <v>0</v>
          </cell>
          <cell r="M297">
            <v>0</v>
          </cell>
          <cell r="N297">
            <v>68000</v>
          </cell>
          <cell r="O297">
            <v>0</v>
          </cell>
          <cell r="P297">
            <v>0</v>
          </cell>
          <cell r="Q297">
            <v>0</v>
          </cell>
        </row>
        <row r="298">
          <cell r="A298" t="str">
            <v>08IT4</v>
          </cell>
          <cell r="B298" t="str">
            <v>Overhead</v>
          </cell>
          <cell r="C298" t="str">
            <v>Information Technology</v>
          </cell>
          <cell r="D298" t="str">
            <v>ISV Cost Containment</v>
          </cell>
          <cell r="E298">
            <v>165000</v>
          </cell>
          <cell r="F298">
            <v>0</v>
          </cell>
          <cell r="G298">
            <v>85000</v>
          </cell>
          <cell r="H298">
            <v>0</v>
          </cell>
          <cell r="I298">
            <v>0</v>
          </cell>
          <cell r="J298">
            <v>0</v>
          </cell>
          <cell r="K298">
            <v>0</v>
          </cell>
          <cell r="L298">
            <v>0</v>
          </cell>
          <cell r="M298">
            <v>80000</v>
          </cell>
          <cell r="N298">
            <v>0</v>
          </cell>
          <cell r="O298">
            <v>0</v>
          </cell>
          <cell r="P298">
            <v>0</v>
          </cell>
          <cell r="Q298">
            <v>0</v>
          </cell>
        </row>
        <row r="299">
          <cell r="A299" t="str">
            <v>08IT40</v>
          </cell>
          <cell r="B299" t="str">
            <v>Overhead</v>
          </cell>
          <cell r="C299" t="str">
            <v>Information Technology</v>
          </cell>
          <cell r="D299" t="str">
            <v>Diverse Entry for 555/557, 568, and 524 Bway</v>
          </cell>
          <cell r="E299">
            <v>132000</v>
          </cell>
          <cell r="F299">
            <v>0</v>
          </cell>
          <cell r="G299">
            <v>0</v>
          </cell>
          <cell r="H299">
            <v>0</v>
          </cell>
          <cell r="I299">
            <v>0</v>
          </cell>
          <cell r="J299">
            <v>0</v>
          </cell>
          <cell r="K299">
            <v>0</v>
          </cell>
          <cell r="L299">
            <v>0</v>
          </cell>
          <cell r="M299">
            <v>0</v>
          </cell>
          <cell r="N299">
            <v>132000</v>
          </cell>
          <cell r="O299">
            <v>0</v>
          </cell>
          <cell r="P299">
            <v>0</v>
          </cell>
          <cell r="Q299">
            <v>0</v>
          </cell>
        </row>
        <row r="300">
          <cell r="A300" t="str">
            <v>08IT41</v>
          </cell>
          <cell r="B300" t="str">
            <v>Overhead</v>
          </cell>
          <cell r="C300" t="str">
            <v>Information Technology</v>
          </cell>
          <cell r="D300" t="str">
            <v xml:space="preserve">StradaTel Upgrade </v>
          </cell>
          <cell r="E300">
            <v>3000</v>
          </cell>
          <cell r="F300">
            <v>0</v>
          </cell>
          <cell r="G300">
            <v>0</v>
          </cell>
          <cell r="H300">
            <v>0</v>
          </cell>
          <cell r="I300">
            <v>0</v>
          </cell>
          <cell r="J300">
            <v>0</v>
          </cell>
          <cell r="K300">
            <v>0</v>
          </cell>
          <cell r="L300">
            <v>0</v>
          </cell>
          <cell r="M300">
            <v>0</v>
          </cell>
          <cell r="N300">
            <v>3000</v>
          </cell>
          <cell r="O300">
            <v>0</v>
          </cell>
          <cell r="P300">
            <v>0</v>
          </cell>
          <cell r="Q300">
            <v>0</v>
          </cell>
        </row>
        <row r="301">
          <cell r="A301" t="str">
            <v>08IT42</v>
          </cell>
          <cell r="B301" t="str">
            <v>Overhead</v>
          </cell>
          <cell r="C301" t="str">
            <v>Information Technology</v>
          </cell>
          <cell r="D301" t="str">
            <v xml:space="preserve">555/557 Enhanced Wireless Coverage </v>
          </cell>
          <cell r="E301">
            <v>23000</v>
          </cell>
          <cell r="F301">
            <v>0</v>
          </cell>
          <cell r="G301">
            <v>0</v>
          </cell>
          <cell r="H301">
            <v>0</v>
          </cell>
          <cell r="I301">
            <v>0</v>
          </cell>
          <cell r="J301">
            <v>0</v>
          </cell>
          <cell r="K301">
            <v>0</v>
          </cell>
          <cell r="L301">
            <v>0</v>
          </cell>
          <cell r="M301">
            <v>0</v>
          </cell>
          <cell r="N301">
            <v>23000</v>
          </cell>
          <cell r="O301">
            <v>0</v>
          </cell>
          <cell r="P301">
            <v>0</v>
          </cell>
          <cell r="Q301">
            <v>0</v>
          </cell>
        </row>
        <row r="302">
          <cell r="A302" t="str">
            <v>08IT43</v>
          </cell>
          <cell r="B302" t="str">
            <v>Overhead</v>
          </cell>
          <cell r="C302" t="str">
            <v>Information Technology</v>
          </cell>
          <cell r="D302" t="str">
            <v>557 Broadway UPS Battery Replacement</v>
          </cell>
          <cell r="E302">
            <v>11000</v>
          </cell>
          <cell r="F302">
            <v>0</v>
          </cell>
          <cell r="G302">
            <v>0</v>
          </cell>
          <cell r="H302">
            <v>0</v>
          </cell>
          <cell r="I302">
            <v>0</v>
          </cell>
          <cell r="J302">
            <v>0</v>
          </cell>
          <cell r="K302">
            <v>0</v>
          </cell>
          <cell r="L302">
            <v>0</v>
          </cell>
          <cell r="M302">
            <v>0</v>
          </cell>
          <cell r="N302">
            <v>11000</v>
          </cell>
          <cell r="O302">
            <v>0</v>
          </cell>
          <cell r="P302">
            <v>0</v>
          </cell>
          <cell r="Q302">
            <v>0</v>
          </cell>
        </row>
        <row r="303">
          <cell r="A303" t="str">
            <v>08IT44</v>
          </cell>
          <cell r="B303" t="str">
            <v>Overhead</v>
          </cell>
          <cell r="C303" t="str">
            <v>Information Technology</v>
          </cell>
          <cell r="D303" t="str">
            <v>Infrastructure</v>
          </cell>
          <cell r="E303">
            <v>725000</v>
          </cell>
          <cell r="F303">
            <v>0</v>
          </cell>
          <cell r="G303">
            <v>0</v>
          </cell>
          <cell r="H303">
            <v>0</v>
          </cell>
          <cell r="I303">
            <v>362500</v>
          </cell>
          <cell r="J303">
            <v>0</v>
          </cell>
          <cell r="K303">
            <v>0</v>
          </cell>
          <cell r="L303">
            <v>0</v>
          </cell>
          <cell r="M303">
            <v>0</v>
          </cell>
          <cell r="N303">
            <v>362500</v>
          </cell>
          <cell r="O303">
            <v>0</v>
          </cell>
          <cell r="P303">
            <v>0</v>
          </cell>
          <cell r="Q303">
            <v>0</v>
          </cell>
        </row>
        <row r="304">
          <cell r="A304" t="str">
            <v>08IT45</v>
          </cell>
          <cell r="B304" t="str">
            <v>Overhead</v>
          </cell>
          <cell r="C304" t="str">
            <v>Information Technology</v>
          </cell>
          <cell r="D304" t="str">
            <v>EDW Projects***</v>
          </cell>
          <cell r="E304">
            <v>875000.04000000015</v>
          </cell>
          <cell r="F304">
            <v>72916.67</v>
          </cell>
          <cell r="G304">
            <v>72916.67</v>
          </cell>
          <cell r="H304">
            <v>72916.67</v>
          </cell>
          <cell r="I304">
            <v>72916.67</v>
          </cell>
          <cell r="J304">
            <v>72916.67</v>
          </cell>
          <cell r="K304">
            <v>72916.67</v>
          </cell>
          <cell r="L304">
            <v>72916.67</v>
          </cell>
          <cell r="M304">
            <v>72916.67</v>
          </cell>
          <cell r="N304">
            <v>72916.67</v>
          </cell>
          <cell r="O304">
            <v>72916.67</v>
          </cell>
          <cell r="P304">
            <v>72916.67</v>
          </cell>
          <cell r="Q304">
            <v>72916.67</v>
          </cell>
        </row>
        <row r="305">
          <cell r="A305" t="str">
            <v>08IT46</v>
          </cell>
          <cell r="B305" t="str">
            <v>Overhead</v>
          </cell>
          <cell r="C305" t="str">
            <v>Information Technology</v>
          </cell>
          <cell r="D305" t="str">
            <v xml:space="preserve">Ascential </v>
          </cell>
          <cell r="E305">
            <v>160000</v>
          </cell>
          <cell r="F305">
            <v>0</v>
          </cell>
          <cell r="G305">
            <v>0</v>
          </cell>
          <cell r="H305">
            <v>0</v>
          </cell>
          <cell r="I305">
            <v>0</v>
          </cell>
          <cell r="J305">
            <v>0</v>
          </cell>
          <cell r="K305">
            <v>160000</v>
          </cell>
          <cell r="L305">
            <v>0</v>
          </cell>
          <cell r="M305">
            <v>0</v>
          </cell>
          <cell r="N305">
            <v>0</v>
          </cell>
          <cell r="O305">
            <v>0</v>
          </cell>
          <cell r="P305">
            <v>0</v>
          </cell>
          <cell r="Q305">
            <v>0</v>
          </cell>
        </row>
        <row r="306">
          <cell r="A306" t="str">
            <v>08IT47</v>
          </cell>
          <cell r="B306" t="str">
            <v>Overhead</v>
          </cell>
          <cell r="C306" t="str">
            <v>Information Technology</v>
          </cell>
          <cell r="D306" t="str">
            <v>BI Reporting for OTC-  Discoverer + XML Publisher</v>
          </cell>
          <cell r="E306">
            <v>52000</v>
          </cell>
          <cell r="F306">
            <v>0</v>
          </cell>
          <cell r="G306">
            <v>0</v>
          </cell>
          <cell r="H306">
            <v>0</v>
          </cell>
          <cell r="I306">
            <v>0</v>
          </cell>
          <cell r="J306">
            <v>0</v>
          </cell>
          <cell r="K306">
            <v>0</v>
          </cell>
          <cell r="L306">
            <v>52000</v>
          </cell>
          <cell r="M306">
            <v>0</v>
          </cell>
          <cell r="N306">
            <v>0</v>
          </cell>
          <cell r="O306">
            <v>0</v>
          </cell>
          <cell r="P306">
            <v>0</v>
          </cell>
          <cell r="Q306">
            <v>0</v>
          </cell>
        </row>
        <row r="307">
          <cell r="A307" t="str">
            <v>08IT48</v>
          </cell>
          <cell r="B307" t="str">
            <v>Overhead</v>
          </cell>
          <cell r="C307" t="str">
            <v>Information Technology</v>
          </cell>
          <cell r="D307" t="str">
            <v>OTC SRI, SRC, TSP and Weston Woods ****</v>
          </cell>
          <cell r="E307">
            <v>1518000</v>
          </cell>
          <cell r="F307">
            <v>126500</v>
          </cell>
          <cell r="G307">
            <v>126500</v>
          </cell>
          <cell r="H307">
            <v>126500</v>
          </cell>
          <cell r="I307">
            <v>126500</v>
          </cell>
          <cell r="J307">
            <v>126500</v>
          </cell>
          <cell r="K307">
            <v>126500</v>
          </cell>
          <cell r="L307">
            <v>126500</v>
          </cell>
          <cell r="M307">
            <v>126500</v>
          </cell>
          <cell r="N307">
            <v>126500</v>
          </cell>
          <cell r="O307">
            <v>126500</v>
          </cell>
          <cell r="P307">
            <v>126500</v>
          </cell>
          <cell r="Q307">
            <v>126500</v>
          </cell>
        </row>
        <row r="308">
          <cell r="A308" t="str">
            <v>08IT49</v>
          </cell>
          <cell r="B308" t="str">
            <v>Overhead</v>
          </cell>
          <cell r="C308" t="str">
            <v>Information Technology</v>
          </cell>
          <cell r="D308" t="str">
            <v>DB Expansion -  200GB DASD on WBIDEV3</v>
          </cell>
          <cell r="E308">
            <v>21000</v>
          </cell>
          <cell r="F308">
            <v>0</v>
          </cell>
          <cell r="G308">
            <v>0</v>
          </cell>
          <cell r="H308">
            <v>21000</v>
          </cell>
          <cell r="I308">
            <v>0</v>
          </cell>
          <cell r="J308">
            <v>0</v>
          </cell>
          <cell r="K308">
            <v>0</v>
          </cell>
          <cell r="L308">
            <v>0</v>
          </cell>
          <cell r="M308">
            <v>0</v>
          </cell>
          <cell r="N308">
            <v>0</v>
          </cell>
          <cell r="O308">
            <v>0</v>
          </cell>
          <cell r="P308">
            <v>0</v>
          </cell>
          <cell r="Q308">
            <v>0</v>
          </cell>
        </row>
        <row r="309">
          <cell r="A309" t="str">
            <v>08IT5</v>
          </cell>
          <cell r="B309" t="str">
            <v>Overhead</v>
          </cell>
          <cell r="C309" t="str">
            <v>Information Technology</v>
          </cell>
          <cell r="D309" t="str">
            <v>Obsolete Server Replacements</v>
          </cell>
          <cell r="E309">
            <v>40000</v>
          </cell>
          <cell r="F309">
            <v>0</v>
          </cell>
          <cell r="G309">
            <v>0</v>
          </cell>
          <cell r="H309">
            <v>0</v>
          </cell>
          <cell r="I309">
            <v>0</v>
          </cell>
          <cell r="J309">
            <v>0</v>
          </cell>
          <cell r="K309">
            <v>20000</v>
          </cell>
          <cell r="L309">
            <v>0</v>
          </cell>
          <cell r="M309">
            <v>0</v>
          </cell>
          <cell r="N309">
            <v>20000</v>
          </cell>
          <cell r="O309">
            <v>0</v>
          </cell>
          <cell r="P309">
            <v>0</v>
          </cell>
          <cell r="Q309">
            <v>0</v>
          </cell>
        </row>
        <row r="310">
          <cell r="A310" t="str">
            <v>08IT50</v>
          </cell>
          <cell r="B310" t="str">
            <v>Overhead</v>
          </cell>
          <cell r="C310" t="str">
            <v>Information Technology</v>
          </cell>
          <cell r="D310" t="str">
            <v>DW Expansion - 8GB Memory on SCDWPROD</v>
          </cell>
          <cell r="E310">
            <v>100000</v>
          </cell>
          <cell r="F310">
            <v>0</v>
          </cell>
          <cell r="G310">
            <v>0</v>
          </cell>
          <cell r="H310">
            <v>100000</v>
          </cell>
          <cell r="I310">
            <v>0</v>
          </cell>
          <cell r="J310">
            <v>0</v>
          </cell>
          <cell r="K310">
            <v>0</v>
          </cell>
          <cell r="L310">
            <v>0</v>
          </cell>
          <cell r="M310">
            <v>0</v>
          </cell>
          <cell r="N310">
            <v>0</v>
          </cell>
          <cell r="O310">
            <v>0</v>
          </cell>
          <cell r="P310">
            <v>0</v>
          </cell>
          <cell r="Q310">
            <v>0</v>
          </cell>
        </row>
        <row r="311">
          <cell r="A311" t="str">
            <v>08IT51</v>
          </cell>
          <cell r="B311" t="str">
            <v>Overhead</v>
          </cell>
          <cell r="C311" t="str">
            <v>Information Technology</v>
          </cell>
          <cell r="D311" t="str">
            <v>DW Expansion -Processor Activation on SCDWPROD</v>
          </cell>
          <cell r="E311">
            <v>29000</v>
          </cell>
          <cell r="F311">
            <v>0</v>
          </cell>
          <cell r="G311">
            <v>0</v>
          </cell>
          <cell r="H311">
            <v>29000</v>
          </cell>
          <cell r="I311">
            <v>0</v>
          </cell>
          <cell r="J311">
            <v>0</v>
          </cell>
          <cell r="K311">
            <v>0</v>
          </cell>
          <cell r="L311">
            <v>0</v>
          </cell>
          <cell r="M311">
            <v>0</v>
          </cell>
          <cell r="N311">
            <v>0</v>
          </cell>
          <cell r="O311">
            <v>0</v>
          </cell>
          <cell r="P311">
            <v>0</v>
          </cell>
          <cell r="Q311">
            <v>0</v>
          </cell>
        </row>
        <row r="312">
          <cell r="A312" t="str">
            <v>08IT52</v>
          </cell>
          <cell r="B312" t="str">
            <v>Overhead</v>
          </cell>
          <cell r="C312" t="str">
            <v>Information Technology</v>
          </cell>
          <cell r="D312" t="str">
            <v>PeopleTools Upgrade</v>
          </cell>
          <cell r="E312">
            <v>430000</v>
          </cell>
          <cell r="F312">
            <v>0</v>
          </cell>
          <cell r="G312">
            <v>0</v>
          </cell>
          <cell r="H312">
            <v>0</v>
          </cell>
          <cell r="I312">
            <v>0</v>
          </cell>
          <cell r="J312">
            <v>100000</v>
          </cell>
          <cell r="K312">
            <v>100000</v>
          </cell>
          <cell r="L312">
            <v>100000</v>
          </cell>
          <cell r="M312">
            <v>100000</v>
          </cell>
          <cell r="N312">
            <v>30000</v>
          </cell>
          <cell r="O312">
            <v>0</v>
          </cell>
          <cell r="P312">
            <v>0</v>
          </cell>
          <cell r="Q312">
            <v>0</v>
          </cell>
        </row>
        <row r="313">
          <cell r="A313" t="str">
            <v>08IT53</v>
          </cell>
          <cell r="B313" t="str">
            <v>Overhead</v>
          </cell>
          <cell r="C313" t="str">
            <v>Information Technology</v>
          </cell>
          <cell r="D313" t="str">
            <v>PeopleSoft CRM Upgrade to 9.0</v>
          </cell>
          <cell r="E313">
            <v>100000</v>
          </cell>
          <cell r="F313">
            <v>0</v>
          </cell>
          <cell r="G313">
            <v>0</v>
          </cell>
          <cell r="H313">
            <v>0</v>
          </cell>
          <cell r="I313">
            <v>0</v>
          </cell>
          <cell r="J313">
            <v>0</v>
          </cell>
          <cell r="K313">
            <v>0</v>
          </cell>
          <cell r="L313">
            <v>0</v>
          </cell>
          <cell r="M313">
            <v>40000</v>
          </cell>
          <cell r="N313">
            <v>40000</v>
          </cell>
          <cell r="O313">
            <v>20000</v>
          </cell>
          <cell r="P313">
            <v>0</v>
          </cell>
          <cell r="Q313">
            <v>0</v>
          </cell>
        </row>
        <row r="314">
          <cell r="A314" t="str">
            <v>08IT54</v>
          </cell>
          <cell r="B314" t="str">
            <v>Overhead</v>
          </cell>
          <cell r="C314" t="str">
            <v>Information Technology</v>
          </cell>
          <cell r="D314" t="str">
            <v>Capitalization of Software Development - Internal/External</v>
          </cell>
          <cell r="E314">
            <v>2000000.0399999998</v>
          </cell>
          <cell r="F314">
            <v>166666.67000000001</v>
          </cell>
          <cell r="G314">
            <v>166666.67000000001</v>
          </cell>
          <cell r="H314">
            <v>166666.67000000001</v>
          </cell>
          <cell r="I314">
            <v>166666.67000000001</v>
          </cell>
          <cell r="J314">
            <v>166666.67000000001</v>
          </cell>
          <cell r="K314">
            <v>166666.67000000001</v>
          </cell>
          <cell r="L314">
            <v>166666.67000000001</v>
          </cell>
          <cell r="M314">
            <v>166666.67000000001</v>
          </cell>
          <cell r="N314">
            <v>166666.67000000001</v>
          </cell>
          <cell r="O314">
            <v>166666.67000000001</v>
          </cell>
          <cell r="P314">
            <v>166666.67000000001</v>
          </cell>
          <cell r="Q314">
            <v>166666.67000000001</v>
          </cell>
        </row>
        <row r="315">
          <cell r="A315" t="str">
            <v>08IT55</v>
          </cell>
          <cell r="B315" t="str">
            <v>Overhead</v>
          </cell>
          <cell r="C315" t="str">
            <v>Information Technology</v>
          </cell>
          <cell r="D315" t="str">
            <v>Capitalization of Software Development - For Business Unit Projects</v>
          </cell>
          <cell r="E315">
            <v>1200000</v>
          </cell>
          <cell r="F315">
            <v>100000</v>
          </cell>
          <cell r="G315">
            <v>100000</v>
          </cell>
          <cell r="H315">
            <v>100000</v>
          </cell>
          <cell r="I315">
            <v>100000</v>
          </cell>
          <cell r="J315">
            <v>100000</v>
          </cell>
          <cell r="K315">
            <v>100000</v>
          </cell>
          <cell r="L315">
            <v>100000</v>
          </cell>
          <cell r="M315">
            <v>100000</v>
          </cell>
          <cell r="N315">
            <v>100000</v>
          </cell>
          <cell r="O315">
            <v>100000</v>
          </cell>
          <cell r="P315">
            <v>100000</v>
          </cell>
          <cell r="Q315">
            <v>100000</v>
          </cell>
        </row>
        <row r="316">
          <cell r="A316" t="str">
            <v>08IT6</v>
          </cell>
          <cell r="B316" t="str">
            <v>Overhead</v>
          </cell>
          <cell r="C316" t="str">
            <v>Information Technology</v>
          </cell>
          <cell r="D316" t="str">
            <v>Wintel Server Consolidation</v>
          </cell>
          <cell r="E316">
            <v>350000</v>
          </cell>
          <cell r="F316">
            <v>0</v>
          </cell>
          <cell r="G316">
            <v>0</v>
          </cell>
          <cell r="H316">
            <v>225000</v>
          </cell>
          <cell r="I316">
            <v>0</v>
          </cell>
          <cell r="J316">
            <v>125000</v>
          </cell>
          <cell r="K316">
            <v>0</v>
          </cell>
          <cell r="L316">
            <v>0</v>
          </cell>
          <cell r="M316">
            <v>0</v>
          </cell>
          <cell r="N316">
            <v>0</v>
          </cell>
          <cell r="O316">
            <v>0</v>
          </cell>
          <cell r="P316">
            <v>0</v>
          </cell>
          <cell r="Q316">
            <v>0</v>
          </cell>
        </row>
        <row r="317">
          <cell r="A317" t="str">
            <v>08IT7</v>
          </cell>
          <cell r="B317" t="str">
            <v>Overhead</v>
          </cell>
          <cell r="C317" t="str">
            <v>Information Technology</v>
          </cell>
          <cell r="D317" t="str">
            <v>Production growth for Incremental DASD</v>
          </cell>
          <cell r="E317">
            <v>40000</v>
          </cell>
          <cell r="F317">
            <v>0</v>
          </cell>
          <cell r="G317">
            <v>0</v>
          </cell>
          <cell r="H317">
            <v>0</v>
          </cell>
          <cell r="I317">
            <v>40000</v>
          </cell>
          <cell r="J317">
            <v>0</v>
          </cell>
          <cell r="K317">
            <v>0</v>
          </cell>
          <cell r="L317">
            <v>0</v>
          </cell>
          <cell r="M317">
            <v>0</v>
          </cell>
          <cell r="N317">
            <v>0</v>
          </cell>
          <cell r="O317">
            <v>0</v>
          </cell>
          <cell r="P317">
            <v>0</v>
          </cell>
          <cell r="Q317">
            <v>0</v>
          </cell>
        </row>
        <row r="318">
          <cell r="A318" t="str">
            <v>08IT8</v>
          </cell>
          <cell r="B318" t="str">
            <v>Overhead</v>
          </cell>
          <cell r="C318" t="str">
            <v>Information Technology</v>
          </cell>
          <cell r="D318" t="str">
            <v>Virtual Tape Library</v>
          </cell>
          <cell r="E318">
            <v>50000</v>
          </cell>
          <cell r="F318">
            <v>0</v>
          </cell>
          <cell r="G318">
            <v>50000</v>
          </cell>
          <cell r="H318">
            <v>0</v>
          </cell>
          <cell r="I318">
            <v>0</v>
          </cell>
          <cell r="J318">
            <v>0</v>
          </cell>
          <cell r="K318">
            <v>0</v>
          </cell>
          <cell r="L318">
            <v>0</v>
          </cell>
          <cell r="M318">
            <v>0</v>
          </cell>
          <cell r="N318">
            <v>0</v>
          </cell>
          <cell r="O318">
            <v>0</v>
          </cell>
          <cell r="P318">
            <v>0</v>
          </cell>
          <cell r="Q318">
            <v>0</v>
          </cell>
        </row>
        <row r="319">
          <cell r="A319" t="str">
            <v>08IT9</v>
          </cell>
          <cell r="B319" t="str">
            <v>Overhead</v>
          </cell>
          <cell r="C319" t="str">
            <v>Information Technology</v>
          </cell>
          <cell r="D319" t="str">
            <v>Visual Ethernet probes for Multidrop Bonded T1 sites (OTC toolup)</v>
          </cell>
          <cell r="E319">
            <v>30000</v>
          </cell>
          <cell r="F319">
            <v>0</v>
          </cell>
          <cell r="G319">
            <v>30000</v>
          </cell>
          <cell r="H319">
            <v>0</v>
          </cell>
          <cell r="I319">
            <v>0</v>
          </cell>
          <cell r="J319">
            <v>0</v>
          </cell>
          <cell r="K319">
            <v>0</v>
          </cell>
          <cell r="L319">
            <v>0</v>
          </cell>
          <cell r="M319">
            <v>0</v>
          </cell>
          <cell r="N319">
            <v>0</v>
          </cell>
          <cell r="O319">
            <v>0</v>
          </cell>
          <cell r="P319">
            <v>0</v>
          </cell>
          <cell r="Q319">
            <v>0</v>
          </cell>
        </row>
        <row r="320">
          <cell r="A320" t="str">
            <v>06CHARMS</v>
          </cell>
          <cell r="B320" t="str">
            <v>Overhead</v>
          </cell>
          <cell r="C320" t="str">
            <v>Legal</v>
          </cell>
          <cell r="D320" t="str">
            <v>Charms</v>
          </cell>
          <cell r="E320">
            <v>5000.04</v>
          </cell>
          <cell r="F320">
            <v>416.67</v>
          </cell>
          <cell r="G320">
            <v>416.67</v>
          </cell>
          <cell r="H320">
            <v>416.67</v>
          </cell>
          <cell r="I320">
            <v>416.67</v>
          </cell>
          <cell r="J320">
            <v>416.67</v>
          </cell>
          <cell r="K320">
            <v>416.67</v>
          </cell>
          <cell r="L320">
            <v>416.67</v>
          </cell>
          <cell r="M320">
            <v>416.67</v>
          </cell>
          <cell r="N320">
            <v>416.67</v>
          </cell>
          <cell r="O320">
            <v>416.67</v>
          </cell>
          <cell r="P320">
            <v>416.67</v>
          </cell>
          <cell r="Q320">
            <v>416.67</v>
          </cell>
        </row>
        <row r="321">
          <cell r="A321" t="str">
            <v>08LGL1</v>
          </cell>
          <cell r="B321" t="str">
            <v>Overhead</v>
          </cell>
          <cell r="C321" t="str">
            <v>Legal</v>
          </cell>
          <cell r="D321" t="str">
            <v>AR Financial Module</v>
          </cell>
          <cell r="E321">
            <v>20000.04</v>
          </cell>
          <cell r="F321">
            <v>1666.67</v>
          </cell>
          <cell r="G321">
            <v>1666.67</v>
          </cell>
          <cell r="H321">
            <v>1666.67</v>
          </cell>
          <cell r="I321">
            <v>1666.67</v>
          </cell>
          <cell r="J321">
            <v>1666.67</v>
          </cell>
          <cell r="K321">
            <v>1666.67</v>
          </cell>
          <cell r="L321">
            <v>1666.67</v>
          </cell>
          <cell r="M321">
            <v>1666.67</v>
          </cell>
          <cell r="N321">
            <v>1666.67</v>
          </cell>
          <cell r="O321">
            <v>1666.67</v>
          </cell>
          <cell r="P321">
            <v>1666.67</v>
          </cell>
          <cell r="Q321">
            <v>1666.67</v>
          </cell>
        </row>
        <row r="322">
          <cell r="A322" t="str">
            <v>08LGL10</v>
          </cell>
          <cell r="B322" t="str">
            <v>Overhead</v>
          </cell>
          <cell r="C322" t="str">
            <v>Legal</v>
          </cell>
          <cell r="D322" t="str">
            <v>Ability to search for combo#  within charms</v>
          </cell>
          <cell r="E322">
            <v>1200</v>
          </cell>
          <cell r="F322">
            <v>100</v>
          </cell>
          <cell r="G322">
            <v>100</v>
          </cell>
          <cell r="H322">
            <v>100</v>
          </cell>
          <cell r="I322">
            <v>100</v>
          </cell>
          <cell r="J322">
            <v>100</v>
          </cell>
          <cell r="K322">
            <v>100</v>
          </cell>
          <cell r="L322">
            <v>100</v>
          </cell>
          <cell r="M322">
            <v>100</v>
          </cell>
          <cell r="N322">
            <v>100</v>
          </cell>
          <cell r="O322">
            <v>100</v>
          </cell>
          <cell r="P322">
            <v>100</v>
          </cell>
          <cell r="Q322">
            <v>100</v>
          </cell>
        </row>
        <row r="323">
          <cell r="A323" t="str">
            <v>08LGL11</v>
          </cell>
          <cell r="B323" t="str">
            <v>Overhead</v>
          </cell>
          <cell r="C323" t="str">
            <v>Legal</v>
          </cell>
          <cell r="D323" t="str">
            <v>Contract Template Generator</v>
          </cell>
          <cell r="E323">
            <v>30000</v>
          </cell>
          <cell r="F323">
            <v>2500</v>
          </cell>
          <cell r="G323">
            <v>2500</v>
          </cell>
          <cell r="H323">
            <v>2500</v>
          </cell>
          <cell r="I323">
            <v>2500</v>
          </cell>
          <cell r="J323">
            <v>2500</v>
          </cell>
          <cell r="K323">
            <v>2500</v>
          </cell>
          <cell r="L323">
            <v>2500</v>
          </cell>
          <cell r="M323">
            <v>2500</v>
          </cell>
          <cell r="N323">
            <v>2500</v>
          </cell>
          <cell r="O323">
            <v>2500</v>
          </cell>
          <cell r="P323">
            <v>2500</v>
          </cell>
          <cell r="Q323">
            <v>2500</v>
          </cell>
        </row>
        <row r="324">
          <cell r="A324" t="str">
            <v>08LGL12</v>
          </cell>
          <cell r="B324" t="str">
            <v>Overhead</v>
          </cell>
          <cell r="C324" t="str">
            <v>Legal</v>
          </cell>
          <cell r="D324" t="str">
            <v>Contract Information Automation</v>
          </cell>
          <cell r="E324">
            <v>35000.039999999994</v>
          </cell>
          <cell r="F324">
            <v>2916.67</v>
          </cell>
          <cell r="G324">
            <v>2916.67</v>
          </cell>
          <cell r="H324">
            <v>2916.67</v>
          </cell>
          <cell r="I324">
            <v>2916.67</v>
          </cell>
          <cell r="J324">
            <v>2916.67</v>
          </cell>
          <cell r="K324">
            <v>2916.67</v>
          </cell>
          <cell r="L324">
            <v>2916.67</v>
          </cell>
          <cell r="M324">
            <v>2916.67</v>
          </cell>
          <cell r="N324">
            <v>2916.67</v>
          </cell>
          <cell r="O324">
            <v>2916.67</v>
          </cell>
          <cell r="P324">
            <v>2916.67</v>
          </cell>
          <cell r="Q324">
            <v>2916.67</v>
          </cell>
        </row>
        <row r="325">
          <cell r="A325" t="str">
            <v>08LGL2</v>
          </cell>
          <cell r="B325" t="str">
            <v>Overhead</v>
          </cell>
          <cell r="C325" t="str">
            <v>Legal</v>
          </cell>
          <cell r="D325" t="str">
            <v>UK Office BP Conversion</v>
          </cell>
          <cell r="E325">
            <v>12000</v>
          </cell>
          <cell r="F325">
            <v>1000</v>
          </cell>
          <cell r="G325">
            <v>1000</v>
          </cell>
          <cell r="H325">
            <v>1000</v>
          </cell>
          <cell r="I325">
            <v>1000</v>
          </cell>
          <cell r="J325">
            <v>1000</v>
          </cell>
          <cell r="K325">
            <v>1000</v>
          </cell>
          <cell r="L325">
            <v>1000</v>
          </cell>
          <cell r="M325">
            <v>1000</v>
          </cell>
          <cell r="N325">
            <v>1000</v>
          </cell>
          <cell r="O325">
            <v>1000</v>
          </cell>
          <cell r="P325">
            <v>1000</v>
          </cell>
          <cell r="Q325">
            <v>1000</v>
          </cell>
        </row>
        <row r="326">
          <cell r="A326" t="str">
            <v>08LGL3</v>
          </cell>
          <cell r="B326" t="str">
            <v>Overhead</v>
          </cell>
          <cell r="C326" t="str">
            <v>Legal</v>
          </cell>
          <cell r="D326" t="str">
            <v>Rights Sensitivity</v>
          </cell>
          <cell r="E326">
            <v>9999.9600000000009</v>
          </cell>
          <cell r="F326">
            <v>833.33</v>
          </cell>
          <cell r="G326">
            <v>833.33</v>
          </cell>
          <cell r="H326">
            <v>833.33</v>
          </cell>
          <cell r="I326">
            <v>833.33</v>
          </cell>
          <cell r="J326">
            <v>833.33</v>
          </cell>
          <cell r="K326">
            <v>833.33</v>
          </cell>
          <cell r="L326">
            <v>833.33</v>
          </cell>
          <cell r="M326">
            <v>833.33</v>
          </cell>
          <cell r="N326">
            <v>833.33</v>
          </cell>
          <cell r="O326">
            <v>833.33</v>
          </cell>
          <cell r="P326">
            <v>833.33</v>
          </cell>
          <cell r="Q326">
            <v>833.33</v>
          </cell>
        </row>
        <row r="327">
          <cell r="A327" t="str">
            <v>08LGL4</v>
          </cell>
          <cell r="B327" t="str">
            <v>Overhead</v>
          </cell>
          <cell r="C327" t="str">
            <v>Legal</v>
          </cell>
          <cell r="D327" t="str">
            <v>Royalty Rate Product Groups</v>
          </cell>
          <cell r="E327">
            <v>3999.9599999999996</v>
          </cell>
          <cell r="F327">
            <v>333.33</v>
          </cell>
          <cell r="G327">
            <v>333.33</v>
          </cell>
          <cell r="H327">
            <v>333.33</v>
          </cell>
          <cell r="I327">
            <v>333.33</v>
          </cell>
          <cell r="J327">
            <v>333.33</v>
          </cell>
          <cell r="K327">
            <v>333.33</v>
          </cell>
          <cell r="L327">
            <v>333.33</v>
          </cell>
          <cell r="M327">
            <v>333.33</v>
          </cell>
          <cell r="N327">
            <v>333.33</v>
          </cell>
          <cell r="O327">
            <v>333.33</v>
          </cell>
          <cell r="P327">
            <v>333.33</v>
          </cell>
          <cell r="Q327">
            <v>333.33</v>
          </cell>
        </row>
        <row r="328">
          <cell r="A328" t="str">
            <v>08LGL5</v>
          </cell>
          <cell r="B328" t="str">
            <v>Overhead</v>
          </cell>
          <cell r="C328" t="str">
            <v>Legal</v>
          </cell>
          <cell r="D328" t="str">
            <v>AR Financial Module</v>
          </cell>
          <cell r="E328">
            <v>3000</v>
          </cell>
          <cell r="F328">
            <v>250</v>
          </cell>
          <cell r="G328">
            <v>250</v>
          </cell>
          <cell r="H328">
            <v>250</v>
          </cell>
          <cell r="I328">
            <v>250</v>
          </cell>
          <cell r="J328">
            <v>250</v>
          </cell>
          <cell r="K328">
            <v>250</v>
          </cell>
          <cell r="L328">
            <v>250</v>
          </cell>
          <cell r="M328">
            <v>250</v>
          </cell>
          <cell r="N328">
            <v>250</v>
          </cell>
          <cell r="O328">
            <v>250</v>
          </cell>
          <cell r="P328">
            <v>250</v>
          </cell>
          <cell r="Q328">
            <v>250</v>
          </cell>
        </row>
        <row r="329">
          <cell r="A329" t="str">
            <v>08LGL6</v>
          </cell>
          <cell r="B329" t="str">
            <v>Overhead</v>
          </cell>
          <cell r="C329" t="str">
            <v>Legal</v>
          </cell>
          <cell r="D329" t="str">
            <v>Author Payout Functionality</v>
          </cell>
          <cell r="E329">
            <v>6000</v>
          </cell>
          <cell r="F329">
            <v>500</v>
          </cell>
          <cell r="G329">
            <v>500</v>
          </cell>
          <cell r="H329">
            <v>500</v>
          </cell>
          <cell r="I329">
            <v>500</v>
          </cell>
          <cell r="J329">
            <v>500</v>
          </cell>
          <cell r="K329">
            <v>500</v>
          </cell>
          <cell r="L329">
            <v>500</v>
          </cell>
          <cell r="M329">
            <v>500</v>
          </cell>
          <cell r="N329">
            <v>500</v>
          </cell>
          <cell r="O329">
            <v>500</v>
          </cell>
          <cell r="P329">
            <v>500</v>
          </cell>
          <cell r="Q329">
            <v>500</v>
          </cell>
        </row>
        <row r="330">
          <cell r="A330" t="str">
            <v>08LGL7</v>
          </cell>
          <cell r="B330" t="str">
            <v>Overhead</v>
          </cell>
          <cell r="C330" t="str">
            <v>Legal</v>
          </cell>
          <cell r="D330" t="str">
            <v>Foreign Rights Website</v>
          </cell>
          <cell r="E330">
            <v>9999.9600000000009</v>
          </cell>
          <cell r="F330">
            <v>833.33</v>
          </cell>
          <cell r="G330">
            <v>833.33</v>
          </cell>
          <cell r="H330">
            <v>833.33</v>
          </cell>
          <cell r="I330">
            <v>833.33</v>
          </cell>
          <cell r="J330">
            <v>833.33</v>
          </cell>
          <cell r="K330">
            <v>833.33</v>
          </cell>
          <cell r="L330">
            <v>833.33</v>
          </cell>
          <cell r="M330">
            <v>833.33</v>
          </cell>
          <cell r="N330">
            <v>833.33</v>
          </cell>
          <cell r="O330">
            <v>833.33</v>
          </cell>
          <cell r="P330">
            <v>833.33</v>
          </cell>
          <cell r="Q330">
            <v>833.33</v>
          </cell>
        </row>
        <row r="331">
          <cell r="A331" t="str">
            <v>08LGL8</v>
          </cell>
          <cell r="B331" t="str">
            <v>Overhead</v>
          </cell>
          <cell r="C331" t="str">
            <v>Legal</v>
          </cell>
          <cell r="D331" t="str">
            <v>MONARCH Integration</v>
          </cell>
          <cell r="E331">
            <v>9999.9600000000009</v>
          </cell>
          <cell r="F331">
            <v>833.33</v>
          </cell>
          <cell r="G331">
            <v>833.33</v>
          </cell>
          <cell r="H331">
            <v>833.33</v>
          </cell>
          <cell r="I331">
            <v>833.33</v>
          </cell>
          <cell r="J331">
            <v>833.33</v>
          </cell>
          <cell r="K331">
            <v>833.33</v>
          </cell>
          <cell r="L331">
            <v>833.33</v>
          </cell>
          <cell r="M331">
            <v>833.33</v>
          </cell>
          <cell r="N331">
            <v>833.33</v>
          </cell>
          <cell r="O331">
            <v>833.33</v>
          </cell>
          <cell r="P331">
            <v>833.33</v>
          </cell>
          <cell r="Q331">
            <v>833.33</v>
          </cell>
        </row>
        <row r="332">
          <cell r="A332" t="str">
            <v>08LGL9</v>
          </cell>
          <cell r="B332" t="str">
            <v>Overhead</v>
          </cell>
          <cell r="C332" t="str">
            <v>Legal</v>
          </cell>
          <cell r="D332" t="str">
            <v>Contract Template Changes</v>
          </cell>
          <cell r="E332">
            <v>8000.04</v>
          </cell>
          <cell r="F332">
            <v>666.67</v>
          </cell>
          <cell r="G332">
            <v>666.67</v>
          </cell>
          <cell r="H332">
            <v>666.67</v>
          </cell>
          <cell r="I332">
            <v>666.67</v>
          </cell>
          <cell r="J332">
            <v>666.67</v>
          </cell>
          <cell r="K332">
            <v>666.67</v>
          </cell>
          <cell r="L332">
            <v>666.67</v>
          </cell>
          <cell r="M332">
            <v>666.67</v>
          </cell>
          <cell r="N332">
            <v>666.67</v>
          </cell>
          <cell r="O332">
            <v>666.67</v>
          </cell>
          <cell r="P332">
            <v>666.67</v>
          </cell>
          <cell r="Q332">
            <v>666.67</v>
          </cell>
        </row>
        <row r="333">
          <cell r="A333" t="str">
            <v>08NSO1</v>
          </cell>
          <cell r="B333" t="str">
            <v>Overhead</v>
          </cell>
          <cell r="C333" t="str">
            <v>NSO</v>
          </cell>
          <cell r="D333" t="str">
            <v>FA - Move ADC smoke shelters</v>
          </cell>
          <cell r="E333">
            <v>7000</v>
          </cell>
          <cell r="F333">
            <v>0</v>
          </cell>
          <cell r="G333">
            <v>7000</v>
          </cell>
          <cell r="H333">
            <v>0</v>
          </cell>
          <cell r="I333">
            <v>0</v>
          </cell>
          <cell r="J333">
            <v>0</v>
          </cell>
          <cell r="K333">
            <v>0</v>
          </cell>
          <cell r="L333">
            <v>0</v>
          </cell>
          <cell r="M333">
            <v>0</v>
          </cell>
          <cell r="N333">
            <v>0</v>
          </cell>
          <cell r="O333">
            <v>0</v>
          </cell>
          <cell r="P333">
            <v>0</v>
          </cell>
          <cell r="Q333">
            <v>0</v>
          </cell>
        </row>
        <row r="334">
          <cell r="A334" t="str">
            <v>08NSO10</v>
          </cell>
          <cell r="B334" t="str">
            <v>Overhead</v>
          </cell>
          <cell r="C334" t="str">
            <v>NSO</v>
          </cell>
          <cell r="D334" t="str">
            <v>FA - Remodel/move Security McCarty</v>
          </cell>
          <cell r="E334">
            <v>40000</v>
          </cell>
          <cell r="F334">
            <v>0</v>
          </cell>
          <cell r="G334">
            <v>0</v>
          </cell>
          <cell r="H334">
            <v>0</v>
          </cell>
          <cell r="I334">
            <v>40000</v>
          </cell>
          <cell r="J334">
            <v>0</v>
          </cell>
          <cell r="K334">
            <v>0</v>
          </cell>
          <cell r="L334">
            <v>0</v>
          </cell>
          <cell r="M334">
            <v>0</v>
          </cell>
          <cell r="N334">
            <v>0</v>
          </cell>
          <cell r="O334">
            <v>0</v>
          </cell>
          <cell r="P334">
            <v>0</v>
          </cell>
          <cell r="Q334">
            <v>0</v>
          </cell>
        </row>
        <row r="335">
          <cell r="A335" t="str">
            <v>08NSO11</v>
          </cell>
          <cell r="B335" t="str">
            <v>Overhead</v>
          </cell>
          <cell r="C335" t="str">
            <v>NSO</v>
          </cell>
          <cell r="D335" t="str">
            <v>BC - ELS Scanners</v>
          </cell>
          <cell r="E335">
            <v>18255</v>
          </cell>
          <cell r="F335">
            <v>0</v>
          </cell>
          <cell r="G335">
            <v>0</v>
          </cell>
          <cell r="H335">
            <v>18255</v>
          </cell>
          <cell r="I335">
            <v>0</v>
          </cell>
          <cell r="J335">
            <v>0</v>
          </cell>
          <cell r="K335">
            <v>0</v>
          </cell>
          <cell r="L335">
            <v>0</v>
          </cell>
          <cell r="M335">
            <v>0</v>
          </cell>
          <cell r="N335">
            <v>0</v>
          </cell>
          <cell r="O335">
            <v>0</v>
          </cell>
          <cell r="P335">
            <v>0</v>
          </cell>
          <cell r="Q335">
            <v>0</v>
          </cell>
        </row>
        <row r="336">
          <cell r="A336" t="str">
            <v>08NSO12</v>
          </cell>
          <cell r="B336" t="str">
            <v>Overhead</v>
          </cell>
          <cell r="C336" t="str">
            <v>NSO</v>
          </cell>
          <cell r="D336" t="str">
            <v>BC - Small order conveyor</v>
          </cell>
          <cell r="E336">
            <v>32955</v>
          </cell>
          <cell r="F336">
            <v>0</v>
          </cell>
          <cell r="G336">
            <v>0</v>
          </cell>
          <cell r="H336">
            <v>32955</v>
          </cell>
          <cell r="I336">
            <v>0</v>
          </cell>
          <cell r="J336">
            <v>0</v>
          </cell>
          <cell r="K336">
            <v>0</v>
          </cell>
          <cell r="L336">
            <v>0</v>
          </cell>
          <cell r="M336">
            <v>0</v>
          </cell>
          <cell r="N336">
            <v>0</v>
          </cell>
          <cell r="O336">
            <v>0</v>
          </cell>
          <cell r="P336">
            <v>0</v>
          </cell>
          <cell r="Q336">
            <v>0</v>
          </cell>
        </row>
        <row r="337">
          <cell r="A337" t="str">
            <v>08NSO13</v>
          </cell>
          <cell r="B337" t="str">
            <v>Overhead</v>
          </cell>
          <cell r="C337" t="str">
            <v>NSO</v>
          </cell>
          <cell r="D337" t="str">
            <v>BC - Special processing conveyor</v>
          </cell>
          <cell r="E337">
            <v>55000</v>
          </cell>
          <cell r="F337">
            <v>0</v>
          </cell>
          <cell r="G337">
            <v>0</v>
          </cell>
          <cell r="H337">
            <v>55000</v>
          </cell>
          <cell r="I337">
            <v>0</v>
          </cell>
          <cell r="J337">
            <v>0</v>
          </cell>
          <cell r="K337">
            <v>0</v>
          </cell>
          <cell r="L337">
            <v>0</v>
          </cell>
          <cell r="M337">
            <v>0</v>
          </cell>
          <cell r="N337">
            <v>0</v>
          </cell>
          <cell r="O337">
            <v>0</v>
          </cell>
          <cell r="P337">
            <v>0</v>
          </cell>
          <cell r="Q337">
            <v>0</v>
          </cell>
        </row>
        <row r="338">
          <cell r="A338" t="str">
            <v>08NSO14</v>
          </cell>
          <cell r="B338" t="str">
            <v>Overhead</v>
          </cell>
          <cell r="C338" t="str">
            <v>NSO</v>
          </cell>
          <cell r="D338" t="str">
            <v>BC - Voice units</v>
          </cell>
          <cell r="E338">
            <v>18000</v>
          </cell>
          <cell r="F338">
            <v>18000</v>
          </cell>
          <cell r="G338">
            <v>0</v>
          </cell>
          <cell r="H338">
            <v>0</v>
          </cell>
          <cell r="I338">
            <v>0</v>
          </cell>
          <cell r="J338">
            <v>0</v>
          </cell>
          <cell r="K338">
            <v>0</v>
          </cell>
          <cell r="L338">
            <v>0</v>
          </cell>
          <cell r="M338">
            <v>0</v>
          </cell>
          <cell r="N338">
            <v>0</v>
          </cell>
          <cell r="O338">
            <v>0</v>
          </cell>
          <cell r="P338">
            <v>0</v>
          </cell>
          <cell r="Q338">
            <v>0</v>
          </cell>
        </row>
        <row r="339">
          <cell r="A339" t="str">
            <v>08NSO15</v>
          </cell>
          <cell r="B339" t="str">
            <v>Overhead</v>
          </cell>
          <cell r="C339" t="str">
            <v>NSO</v>
          </cell>
          <cell r="D339" t="str">
            <v>BC - Summer 2007 ADC</v>
          </cell>
          <cell r="E339">
            <v>400000</v>
          </cell>
          <cell r="F339">
            <v>0</v>
          </cell>
          <cell r="G339">
            <v>0</v>
          </cell>
          <cell r="H339">
            <v>400000</v>
          </cell>
          <cell r="I339">
            <v>0</v>
          </cell>
          <cell r="J339">
            <v>0</v>
          </cell>
          <cell r="K339">
            <v>0</v>
          </cell>
          <cell r="L339">
            <v>0</v>
          </cell>
          <cell r="M339">
            <v>0</v>
          </cell>
          <cell r="N339">
            <v>0</v>
          </cell>
          <cell r="O339">
            <v>0</v>
          </cell>
          <cell r="P339">
            <v>0</v>
          </cell>
          <cell r="Q339">
            <v>0</v>
          </cell>
        </row>
        <row r="340">
          <cell r="A340" t="str">
            <v>08NSO16</v>
          </cell>
          <cell r="B340" t="str">
            <v>Overhead</v>
          </cell>
          <cell r="C340" t="str">
            <v>NSO</v>
          </cell>
          <cell r="D340" t="str">
            <v>BC - Rhino Track rollers</v>
          </cell>
          <cell r="E340">
            <v>100000</v>
          </cell>
          <cell r="F340">
            <v>0</v>
          </cell>
          <cell r="G340">
            <v>0</v>
          </cell>
          <cell r="H340">
            <v>100000</v>
          </cell>
          <cell r="I340">
            <v>0</v>
          </cell>
          <cell r="J340">
            <v>0</v>
          </cell>
          <cell r="K340">
            <v>0</v>
          </cell>
          <cell r="L340">
            <v>0</v>
          </cell>
          <cell r="M340">
            <v>0</v>
          </cell>
          <cell r="N340">
            <v>0</v>
          </cell>
          <cell r="O340">
            <v>0</v>
          </cell>
          <cell r="P340">
            <v>0</v>
          </cell>
          <cell r="Q340">
            <v>0</v>
          </cell>
        </row>
        <row r="341">
          <cell r="A341" t="str">
            <v>08NSO17</v>
          </cell>
          <cell r="B341" t="str">
            <v>Overhead</v>
          </cell>
          <cell r="C341" t="str">
            <v>NSO</v>
          </cell>
          <cell r="D341" t="str">
            <v>BC - Tag Printers</v>
          </cell>
          <cell r="E341">
            <v>20000</v>
          </cell>
          <cell r="F341">
            <v>0</v>
          </cell>
          <cell r="G341">
            <v>0</v>
          </cell>
          <cell r="H341">
            <v>20000</v>
          </cell>
          <cell r="I341">
            <v>0</v>
          </cell>
          <cell r="J341">
            <v>0</v>
          </cell>
          <cell r="K341">
            <v>0</v>
          </cell>
          <cell r="L341">
            <v>0</v>
          </cell>
          <cell r="M341">
            <v>0</v>
          </cell>
          <cell r="N341">
            <v>0</v>
          </cell>
          <cell r="O341">
            <v>0</v>
          </cell>
          <cell r="P341">
            <v>0</v>
          </cell>
          <cell r="Q341">
            <v>0</v>
          </cell>
        </row>
        <row r="342">
          <cell r="A342" t="str">
            <v>08NSO18</v>
          </cell>
          <cell r="B342" t="str">
            <v>Overhead</v>
          </cell>
          <cell r="C342" t="str">
            <v>NSO</v>
          </cell>
          <cell r="D342" t="str">
            <v>BC - QA conveyor</v>
          </cell>
          <cell r="E342">
            <v>40000</v>
          </cell>
          <cell r="F342">
            <v>0</v>
          </cell>
          <cell r="G342">
            <v>0</v>
          </cell>
          <cell r="H342">
            <v>40000</v>
          </cell>
          <cell r="I342">
            <v>0</v>
          </cell>
          <cell r="J342">
            <v>0</v>
          </cell>
          <cell r="K342">
            <v>0</v>
          </cell>
          <cell r="L342">
            <v>0</v>
          </cell>
          <cell r="M342">
            <v>0</v>
          </cell>
          <cell r="N342">
            <v>0</v>
          </cell>
          <cell r="O342">
            <v>0</v>
          </cell>
          <cell r="P342">
            <v>0</v>
          </cell>
          <cell r="Q342">
            <v>0</v>
          </cell>
        </row>
        <row r="343">
          <cell r="A343" t="str">
            <v>08NSO19</v>
          </cell>
          <cell r="B343" t="str">
            <v>Overhead</v>
          </cell>
          <cell r="C343" t="str">
            <v>NSO</v>
          </cell>
          <cell r="D343" t="str">
            <v>BC - Misc Pick Director projects</v>
          </cell>
          <cell r="E343">
            <v>50000</v>
          </cell>
          <cell r="F343">
            <v>0</v>
          </cell>
          <cell r="G343">
            <v>0</v>
          </cell>
          <cell r="H343">
            <v>0</v>
          </cell>
          <cell r="I343">
            <v>0</v>
          </cell>
          <cell r="J343">
            <v>0</v>
          </cell>
          <cell r="K343">
            <v>0</v>
          </cell>
          <cell r="L343">
            <v>50000</v>
          </cell>
          <cell r="M343">
            <v>0</v>
          </cell>
          <cell r="N343">
            <v>0</v>
          </cell>
          <cell r="O343">
            <v>0</v>
          </cell>
          <cell r="P343">
            <v>0</v>
          </cell>
          <cell r="Q343">
            <v>0</v>
          </cell>
        </row>
        <row r="344">
          <cell r="A344" t="str">
            <v>08NSO2</v>
          </cell>
          <cell r="B344" t="str">
            <v>Overhead</v>
          </cell>
          <cell r="C344" t="str">
            <v>NSO</v>
          </cell>
          <cell r="D344" t="str">
            <v>FA - Lighting project</v>
          </cell>
          <cell r="E344">
            <v>150000</v>
          </cell>
          <cell r="F344">
            <v>0</v>
          </cell>
          <cell r="G344">
            <v>0</v>
          </cell>
          <cell r="H344">
            <v>0</v>
          </cell>
          <cell r="I344">
            <v>0</v>
          </cell>
          <cell r="J344">
            <v>150000</v>
          </cell>
          <cell r="K344">
            <v>0</v>
          </cell>
          <cell r="L344">
            <v>0</v>
          </cell>
          <cell r="M344">
            <v>0</v>
          </cell>
          <cell r="N344">
            <v>0</v>
          </cell>
          <cell r="O344">
            <v>0</v>
          </cell>
          <cell r="P344">
            <v>0</v>
          </cell>
          <cell r="Q344">
            <v>0</v>
          </cell>
        </row>
        <row r="345">
          <cell r="A345" t="str">
            <v>08NSO20</v>
          </cell>
          <cell r="B345" t="str">
            <v>Overhead</v>
          </cell>
          <cell r="C345" t="str">
            <v>NSO</v>
          </cell>
          <cell r="D345" t="str">
            <v>PKG - Auto stickering</v>
          </cell>
          <cell r="E345">
            <v>30000</v>
          </cell>
          <cell r="F345">
            <v>0</v>
          </cell>
          <cell r="G345">
            <v>0</v>
          </cell>
          <cell r="H345">
            <v>30000</v>
          </cell>
          <cell r="I345">
            <v>0</v>
          </cell>
          <cell r="J345">
            <v>0</v>
          </cell>
          <cell r="K345">
            <v>0</v>
          </cell>
          <cell r="L345">
            <v>0</v>
          </cell>
          <cell r="M345">
            <v>0</v>
          </cell>
          <cell r="N345">
            <v>0</v>
          </cell>
          <cell r="O345">
            <v>0</v>
          </cell>
          <cell r="P345">
            <v>0</v>
          </cell>
          <cell r="Q345">
            <v>0</v>
          </cell>
        </row>
        <row r="346">
          <cell r="A346" t="str">
            <v>08NSO21</v>
          </cell>
          <cell r="B346" t="str">
            <v>Overhead</v>
          </cell>
          <cell r="C346" t="str">
            <v>NSO</v>
          </cell>
          <cell r="D346" t="str">
            <v>PKG - Carton sealer slip cases (2)</v>
          </cell>
          <cell r="E346">
            <v>20000</v>
          </cell>
          <cell r="F346">
            <v>20000</v>
          </cell>
          <cell r="G346">
            <v>0</v>
          </cell>
          <cell r="H346">
            <v>0</v>
          </cell>
          <cell r="I346">
            <v>0</v>
          </cell>
          <cell r="J346">
            <v>0</v>
          </cell>
          <cell r="K346">
            <v>0</v>
          </cell>
          <cell r="L346">
            <v>0</v>
          </cell>
          <cell r="M346">
            <v>0</v>
          </cell>
          <cell r="N346">
            <v>0</v>
          </cell>
          <cell r="O346">
            <v>0</v>
          </cell>
          <cell r="P346">
            <v>0</v>
          </cell>
          <cell r="Q346">
            <v>0</v>
          </cell>
        </row>
        <row r="347">
          <cell r="A347" t="str">
            <v>08NSO22</v>
          </cell>
          <cell r="B347" t="str">
            <v>Overhead</v>
          </cell>
          <cell r="C347" t="str">
            <v>NSO</v>
          </cell>
          <cell r="D347" t="str">
            <v>PKG - Carton erector SW</v>
          </cell>
          <cell r="E347">
            <v>56000</v>
          </cell>
          <cell r="F347">
            <v>0</v>
          </cell>
          <cell r="G347">
            <v>0</v>
          </cell>
          <cell r="H347">
            <v>0</v>
          </cell>
          <cell r="I347">
            <v>56000</v>
          </cell>
          <cell r="J347">
            <v>0</v>
          </cell>
          <cell r="K347">
            <v>0</v>
          </cell>
          <cell r="L347">
            <v>0</v>
          </cell>
          <cell r="M347">
            <v>0</v>
          </cell>
          <cell r="N347">
            <v>0</v>
          </cell>
          <cell r="O347">
            <v>0</v>
          </cell>
          <cell r="P347">
            <v>0</v>
          </cell>
          <cell r="Q347">
            <v>0</v>
          </cell>
        </row>
        <row r="348">
          <cell r="A348" t="str">
            <v>08NSO23</v>
          </cell>
          <cell r="B348" t="str">
            <v>Overhead</v>
          </cell>
          <cell r="C348" t="str">
            <v>NSO</v>
          </cell>
          <cell r="D348" t="str">
            <v>PKG - Feeders</v>
          </cell>
          <cell r="E348">
            <v>86000</v>
          </cell>
          <cell r="F348">
            <v>0</v>
          </cell>
          <cell r="G348">
            <v>0</v>
          </cell>
          <cell r="H348">
            <v>0</v>
          </cell>
          <cell r="I348">
            <v>86000</v>
          </cell>
          <cell r="J348">
            <v>0</v>
          </cell>
          <cell r="K348">
            <v>0</v>
          </cell>
          <cell r="L348">
            <v>0</v>
          </cell>
          <cell r="M348">
            <v>0</v>
          </cell>
          <cell r="N348">
            <v>0</v>
          </cell>
          <cell r="O348">
            <v>0</v>
          </cell>
          <cell r="P348">
            <v>0</v>
          </cell>
          <cell r="Q348">
            <v>0</v>
          </cell>
        </row>
        <row r="349">
          <cell r="A349" t="str">
            <v>08NSO24</v>
          </cell>
          <cell r="B349" t="str">
            <v>Overhead</v>
          </cell>
          <cell r="C349" t="str">
            <v>NSO</v>
          </cell>
          <cell r="D349" t="str">
            <v>DS - Scandata PCs - ADC</v>
          </cell>
          <cell r="E349">
            <v>23000</v>
          </cell>
          <cell r="F349">
            <v>0</v>
          </cell>
          <cell r="G349">
            <v>0</v>
          </cell>
          <cell r="H349">
            <v>0</v>
          </cell>
          <cell r="I349">
            <v>0</v>
          </cell>
          <cell r="J349">
            <v>0</v>
          </cell>
          <cell r="K349">
            <v>0</v>
          </cell>
          <cell r="L349">
            <v>23000</v>
          </cell>
          <cell r="M349">
            <v>0</v>
          </cell>
          <cell r="N349">
            <v>0</v>
          </cell>
          <cell r="O349">
            <v>0</v>
          </cell>
          <cell r="P349">
            <v>0</v>
          </cell>
          <cell r="Q349">
            <v>0</v>
          </cell>
        </row>
        <row r="350">
          <cell r="A350" t="str">
            <v>08NSO25</v>
          </cell>
          <cell r="B350" t="str">
            <v>Overhead</v>
          </cell>
          <cell r="C350" t="str">
            <v>NSO</v>
          </cell>
          <cell r="D350" t="str">
            <v>DS - Scandata PCs - Mau</v>
          </cell>
          <cell r="E350">
            <v>11000</v>
          </cell>
          <cell r="F350">
            <v>0</v>
          </cell>
          <cell r="G350">
            <v>0</v>
          </cell>
          <cell r="H350">
            <v>0</v>
          </cell>
          <cell r="I350">
            <v>0</v>
          </cell>
          <cell r="J350">
            <v>0</v>
          </cell>
          <cell r="K350">
            <v>0</v>
          </cell>
          <cell r="L350">
            <v>11000</v>
          </cell>
          <cell r="M350">
            <v>0</v>
          </cell>
          <cell r="N350">
            <v>0</v>
          </cell>
          <cell r="O350">
            <v>0</v>
          </cell>
          <cell r="P350">
            <v>0</v>
          </cell>
          <cell r="Q350">
            <v>0</v>
          </cell>
        </row>
        <row r="351">
          <cell r="A351" t="str">
            <v>08NSO26</v>
          </cell>
          <cell r="B351" t="str">
            <v>Overhead</v>
          </cell>
          <cell r="C351" t="str">
            <v>NSO</v>
          </cell>
          <cell r="D351" t="str">
            <v>DS - Misc Scandata projects</v>
          </cell>
          <cell r="E351">
            <v>15000</v>
          </cell>
          <cell r="F351">
            <v>0</v>
          </cell>
          <cell r="G351">
            <v>0</v>
          </cell>
          <cell r="H351">
            <v>0</v>
          </cell>
          <cell r="I351">
            <v>0</v>
          </cell>
          <cell r="J351">
            <v>0</v>
          </cell>
          <cell r="K351">
            <v>0</v>
          </cell>
          <cell r="L351">
            <v>15000</v>
          </cell>
          <cell r="M351">
            <v>0</v>
          </cell>
          <cell r="N351">
            <v>0</v>
          </cell>
          <cell r="O351">
            <v>0</v>
          </cell>
          <cell r="P351">
            <v>0</v>
          </cell>
          <cell r="Q351">
            <v>0</v>
          </cell>
        </row>
        <row r="352">
          <cell r="A352" t="str">
            <v>08NSO27</v>
          </cell>
          <cell r="B352" t="str">
            <v>Overhead</v>
          </cell>
          <cell r="C352" t="str">
            <v>NSO</v>
          </cell>
          <cell r="D352" t="str">
            <v>DS - Scandata backup server</v>
          </cell>
          <cell r="E352">
            <v>12000</v>
          </cell>
          <cell r="F352">
            <v>0</v>
          </cell>
          <cell r="G352">
            <v>0</v>
          </cell>
          <cell r="H352">
            <v>12000</v>
          </cell>
          <cell r="I352">
            <v>0</v>
          </cell>
          <cell r="J352">
            <v>0</v>
          </cell>
          <cell r="K352">
            <v>0</v>
          </cell>
          <cell r="L352">
            <v>0</v>
          </cell>
          <cell r="M352">
            <v>0</v>
          </cell>
          <cell r="N352">
            <v>0</v>
          </cell>
          <cell r="O352">
            <v>0</v>
          </cell>
          <cell r="P352">
            <v>0</v>
          </cell>
          <cell r="Q352">
            <v>0</v>
          </cell>
        </row>
        <row r="353">
          <cell r="A353" t="str">
            <v>08NSO28</v>
          </cell>
          <cell r="B353" t="str">
            <v>Overhead</v>
          </cell>
          <cell r="C353" t="str">
            <v>NSO</v>
          </cell>
          <cell r="D353" t="str">
            <v>RET - Gates</v>
          </cell>
          <cell r="E353">
            <v>11280</v>
          </cell>
          <cell r="F353">
            <v>0</v>
          </cell>
          <cell r="G353">
            <v>0</v>
          </cell>
          <cell r="H353">
            <v>0</v>
          </cell>
          <cell r="I353">
            <v>0</v>
          </cell>
          <cell r="J353">
            <v>0</v>
          </cell>
          <cell r="K353">
            <v>0</v>
          </cell>
          <cell r="L353">
            <v>0</v>
          </cell>
          <cell r="M353">
            <v>11280</v>
          </cell>
          <cell r="N353">
            <v>0</v>
          </cell>
          <cell r="O353">
            <v>0</v>
          </cell>
          <cell r="P353">
            <v>0</v>
          </cell>
          <cell r="Q353">
            <v>0</v>
          </cell>
        </row>
        <row r="354">
          <cell r="A354" t="str">
            <v>08NSO29</v>
          </cell>
          <cell r="B354" t="str">
            <v>Overhead</v>
          </cell>
          <cell r="C354" t="str">
            <v>NSO</v>
          </cell>
          <cell r="D354" t="str">
            <v>RET - Printers</v>
          </cell>
          <cell r="E354">
            <v>15000</v>
          </cell>
          <cell r="F354">
            <v>0</v>
          </cell>
          <cell r="G354">
            <v>0</v>
          </cell>
          <cell r="H354">
            <v>0</v>
          </cell>
          <cell r="I354">
            <v>0</v>
          </cell>
          <cell r="J354">
            <v>0</v>
          </cell>
          <cell r="K354">
            <v>0</v>
          </cell>
          <cell r="L354">
            <v>0</v>
          </cell>
          <cell r="M354">
            <v>15000</v>
          </cell>
          <cell r="N354">
            <v>0</v>
          </cell>
          <cell r="O354">
            <v>0</v>
          </cell>
          <cell r="P354">
            <v>0</v>
          </cell>
          <cell r="Q354">
            <v>0</v>
          </cell>
        </row>
        <row r="355">
          <cell r="A355" t="str">
            <v>08NSO3</v>
          </cell>
          <cell r="B355" t="str">
            <v>Overhead</v>
          </cell>
          <cell r="C355" t="str">
            <v>NSO</v>
          </cell>
          <cell r="D355" t="str">
            <v>FA - Seal ADC parking lots</v>
          </cell>
          <cell r="E355">
            <v>70000</v>
          </cell>
          <cell r="F355">
            <v>0</v>
          </cell>
          <cell r="G355">
            <v>0</v>
          </cell>
          <cell r="H355">
            <v>0</v>
          </cell>
          <cell r="I355">
            <v>70000</v>
          </cell>
          <cell r="J355">
            <v>0</v>
          </cell>
          <cell r="K355">
            <v>0</v>
          </cell>
          <cell r="L355">
            <v>0</v>
          </cell>
          <cell r="M355">
            <v>0</v>
          </cell>
          <cell r="N355">
            <v>0</v>
          </cell>
          <cell r="O355">
            <v>0</v>
          </cell>
          <cell r="P355">
            <v>0</v>
          </cell>
          <cell r="Q355">
            <v>0</v>
          </cell>
        </row>
        <row r="356">
          <cell r="A356" t="str">
            <v>08NSO30</v>
          </cell>
          <cell r="B356" t="str">
            <v>Overhead</v>
          </cell>
          <cell r="C356" t="str">
            <v>NSO</v>
          </cell>
          <cell r="D356" t="str">
            <v>WH - Trailer Management</v>
          </cell>
          <cell r="E356">
            <v>24000</v>
          </cell>
          <cell r="F356">
            <v>0</v>
          </cell>
          <cell r="G356">
            <v>0</v>
          </cell>
          <cell r="H356">
            <v>0</v>
          </cell>
          <cell r="I356">
            <v>0</v>
          </cell>
          <cell r="J356">
            <v>0</v>
          </cell>
          <cell r="K356">
            <v>0</v>
          </cell>
          <cell r="L356">
            <v>24000</v>
          </cell>
          <cell r="M356">
            <v>0</v>
          </cell>
          <cell r="N356">
            <v>0</v>
          </cell>
          <cell r="O356">
            <v>0</v>
          </cell>
          <cell r="P356">
            <v>0</v>
          </cell>
          <cell r="Q356">
            <v>0</v>
          </cell>
        </row>
        <row r="357">
          <cell r="A357" t="str">
            <v>08NSO31</v>
          </cell>
          <cell r="B357" t="str">
            <v>Overhead</v>
          </cell>
          <cell r="C357" t="str">
            <v>NSO</v>
          </cell>
          <cell r="D357" t="str">
            <v>WH - Pallet Tables</v>
          </cell>
          <cell r="E357">
            <v>60000</v>
          </cell>
          <cell r="F357">
            <v>0</v>
          </cell>
          <cell r="G357">
            <v>0</v>
          </cell>
          <cell r="H357">
            <v>0</v>
          </cell>
          <cell r="I357">
            <v>60000</v>
          </cell>
          <cell r="J357">
            <v>0</v>
          </cell>
          <cell r="K357">
            <v>0</v>
          </cell>
          <cell r="L357">
            <v>0</v>
          </cell>
          <cell r="M357">
            <v>0</v>
          </cell>
          <cell r="N357">
            <v>0</v>
          </cell>
          <cell r="O357">
            <v>0</v>
          </cell>
          <cell r="P357">
            <v>0</v>
          </cell>
          <cell r="Q357">
            <v>0</v>
          </cell>
        </row>
        <row r="358">
          <cell r="A358" t="str">
            <v>08NSO32</v>
          </cell>
          <cell r="B358" t="str">
            <v>Overhead</v>
          </cell>
          <cell r="C358" t="str">
            <v>NSO</v>
          </cell>
          <cell r="D358" t="str">
            <v>WMS - CFR Racks</v>
          </cell>
          <cell r="E358">
            <v>58660</v>
          </cell>
          <cell r="F358">
            <v>0</v>
          </cell>
          <cell r="G358">
            <v>0</v>
          </cell>
          <cell r="H358">
            <v>0</v>
          </cell>
          <cell r="I358">
            <v>0</v>
          </cell>
          <cell r="J358">
            <v>0</v>
          </cell>
          <cell r="K358">
            <v>0</v>
          </cell>
          <cell r="L358">
            <v>0</v>
          </cell>
          <cell r="M358">
            <v>0</v>
          </cell>
          <cell r="N358">
            <v>58660</v>
          </cell>
          <cell r="O358">
            <v>0</v>
          </cell>
          <cell r="P358">
            <v>0</v>
          </cell>
          <cell r="Q358">
            <v>0</v>
          </cell>
        </row>
        <row r="359">
          <cell r="A359" t="str">
            <v>08NSO33</v>
          </cell>
          <cell r="B359" t="str">
            <v>Overhead</v>
          </cell>
          <cell r="C359" t="str">
            <v>NSO</v>
          </cell>
          <cell r="D359" t="str">
            <v>WMS - Hand Scanners</v>
          </cell>
          <cell r="E359">
            <v>22000</v>
          </cell>
          <cell r="F359">
            <v>0</v>
          </cell>
          <cell r="G359">
            <v>0</v>
          </cell>
          <cell r="H359">
            <v>0</v>
          </cell>
          <cell r="I359">
            <v>0</v>
          </cell>
          <cell r="J359">
            <v>0</v>
          </cell>
          <cell r="K359">
            <v>0</v>
          </cell>
          <cell r="L359">
            <v>0</v>
          </cell>
          <cell r="M359">
            <v>0</v>
          </cell>
          <cell r="N359">
            <v>22000</v>
          </cell>
          <cell r="O359">
            <v>0</v>
          </cell>
          <cell r="P359">
            <v>0</v>
          </cell>
          <cell r="Q359">
            <v>0</v>
          </cell>
        </row>
        <row r="360">
          <cell r="A360" t="str">
            <v>08NSO34</v>
          </cell>
          <cell r="B360" t="str">
            <v>Overhead</v>
          </cell>
          <cell r="C360" t="str">
            <v>NSO</v>
          </cell>
          <cell r="D360" t="str">
            <v>WMS - Dock Scanners</v>
          </cell>
          <cell r="E360">
            <v>32000</v>
          </cell>
          <cell r="F360">
            <v>0</v>
          </cell>
          <cell r="G360">
            <v>32000</v>
          </cell>
          <cell r="H360">
            <v>0</v>
          </cell>
          <cell r="I360">
            <v>0</v>
          </cell>
          <cell r="J360">
            <v>0</v>
          </cell>
          <cell r="K360">
            <v>0</v>
          </cell>
          <cell r="L360">
            <v>0</v>
          </cell>
          <cell r="M360">
            <v>0</v>
          </cell>
          <cell r="N360">
            <v>0</v>
          </cell>
          <cell r="O360">
            <v>0</v>
          </cell>
          <cell r="P360">
            <v>0</v>
          </cell>
          <cell r="Q360">
            <v>0</v>
          </cell>
        </row>
        <row r="361">
          <cell r="A361" t="str">
            <v>08NSO35</v>
          </cell>
          <cell r="B361" t="str">
            <v>Overhead</v>
          </cell>
          <cell r="C361" t="str">
            <v>NSO</v>
          </cell>
          <cell r="D361" t="str">
            <v>Mau - PKG Ink Jet</v>
          </cell>
          <cell r="E361">
            <v>30000</v>
          </cell>
          <cell r="F361">
            <v>0</v>
          </cell>
          <cell r="G361">
            <v>30000</v>
          </cell>
          <cell r="H361">
            <v>0</v>
          </cell>
          <cell r="I361">
            <v>0</v>
          </cell>
          <cell r="J361">
            <v>0</v>
          </cell>
          <cell r="K361">
            <v>0</v>
          </cell>
          <cell r="L361">
            <v>0</v>
          </cell>
          <cell r="M361">
            <v>0</v>
          </cell>
          <cell r="N361">
            <v>0</v>
          </cell>
          <cell r="O361">
            <v>0</v>
          </cell>
          <cell r="P361">
            <v>0</v>
          </cell>
          <cell r="Q361">
            <v>0</v>
          </cell>
        </row>
        <row r="362">
          <cell r="A362" t="str">
            <v>08NSO36</v>
          </cell>
          <cell r="B362" t="str">
            <v>Overhead</v>
          </cell>
          <cell r="C362" t="str">
            <v>NSO</v>
          </cell>
          <cell r="D362" t="str">
            <v>Mau - WH TSP</v>
          </cell>
          <cell r="E362">
            <v>90000</v>
          </cell>
          <cell r="F362">
            <v>0</v>
          </cell>
          <cell r="G362">
            <v>0</v>
          </cell>
          <cell r="H362">
            <v>0</v>
          </cell>
          <cell r="I362">
            <v>90000</v>
          </cell>
          <cell r="J362">
            <v>0</v>
          </cell>
          <cell r="K362">
            <v>0</v>
          </cell>
          <cell r="L362">
            <v>0</v>
          </cell>
          <cell r="M362">
            <v>0</v>
          </cell>
          <cell r="N362">
            <v>0</v>
          </cell>
          <cell r="O362">
            <v>0</v>
          </cell>
          <cell r="P362">
            <v>0</v>
          </cell>
          <cell r="Q362">
            <v>0</v>
          </cell>
        </row>
        <row r="363">
          <cell r="A363" t="str">
            <v>08NSO37</v>
          </cell>
          <cell r="B363" t="str">
            <v>Overhead</v>
          </cell>
          <cell r="C363" t="str">
            <v>NSO</v>
          </cell>
          <cell r="D363" t="str">
            <v>CS - New PC monitors</v>
          </cell>
          <cell r="E363">
            <v>27000</v>
          </cell>
          <cell r="F363">
            <v>0</v>
          </cell>
          <cell r="G363">
            <v>27000</v>
          </cell>
          <cell r="H363">
            <v>0</v>
          </cell>
          <cell r="I363">
            <v>0</v>
          </cell>
          <cell r="J363">
            <v>0</v>
          </cell>
          <cell r="K363">
            <v>0</v>
          </cell>
          <cell r="L363">
            <v>0</v>
          </cell>
          <cell r="M363">
            <v>0</v>
          </cell>
          <cell r="N363">
            <v>0</v>
          </cell>
          <cell r="O363">
            <v>0</v>
          </cell>
          <cell r="P363">
            <v>0</v>
          </cell>
          <cell r="Q363">
            <v>0</v>
          </cell>
        </row>
        <row r="364">
          <cell r="A364" t="str">
            <v>08NSO38</v>
          </cell>
          <cell r="B364" t="str">
            <v>Overhead</v>
          </cell>
          <cell r="C364" t="str">
            <v>NSO</v>
          </cell>
          <cell r="D364" t="str">
            <v>CS - PBX Upgrade</v>
          </cell>
          <cell r="E364">
            <v>1250000</v>
          </cell>
          <cell r="F364">
            <v>1250000</v>
          </cell>
          <cell r="G364">
            <v>0</v>
          </cell>
          <cell r="H364">
            <v>0</v>
          </cell>
          <cell r="I364">
            <v>0</v>
          </cell>
          <cell r="J364">
            <v>0</v>
          </cell>
          <cell r="K364">
            <v>0</v>
          </cell>
          <cell r="L364">
            <v>0</v>
          </cell>
          <cell r="M364">
            <v>0</v>
          </cell>
          <cell r="N364">
            <v>0</v>
          </cell>
          <cell r="O364">
            <v>0</v>
          </cell>
          <cell r="P364">
            <v>0</v>
          </cell>
          <cell r="Q364">
            <v>0</v>
          </cell>
        </row>
        <row r="365">
          <cell r="A365" t="str">
            <v>08NSO39</v>
          </cell>
          <cell r="B365" t="str">
            <v>Overhead</v>
          </cell>
          <cell r="C365" t="str">
            <v>NSO</v>
          </cell>
          <cell r="D365" t="str">
            <v>IT - New QAS Server</v>
          </cell>
          <cell r="E365">
            <v>5000</v>
          </cell>
          <cell r="F365">
            <v>0</v>
          </cell>
          <cell r="G365">
            <v>0</v>
          </cell>
          <cell r="H365">
            <v>0</v>
          </cell>
          <cell r="I365">
            <v>0</v>
          </cell>
          <cell r="J365">
            <v>0</v>
          </cell>
          <cell r="K365">
            <v>0</v>
          </cell>
          <cell r="L365">
            <v>5000</v>
          </cell>
          <cell r="M365">
            <v>0</v>
          </cell>
          <cell r="N365">
            <v>0</v>
          </cell>
          <cell r="O365">
            <v>0</v>
          </cell>
          <cell r="P365">
            <v>0</v>
          </cell>
          <cell r="Q365">
            <v>0</v>
          </cell>
        </row>
        <row r="366">
          <cell r="A366" t="str">
            <v>08NSO4</v>
          </cell>
          <cell r="B366" t="str">
            <v>Overhead</v>
          </cell>
          <cell r="C366" t="str">
            <v>NSO</v>
          </cell>
          <cell r="D366" t="str">
            <v>FA - Remodel Rob Rd restrooms</v>
          </cell>
          <cell r="E366">
            <v>28000</v>
          </cell>
          <cell r="F366">
            <v>0</v>
          </cell>
          <cell r="G366">
            <v>0</v>
          </cell>
          <cell r="H366">
            <v>0</v>
          </cell>
          <cell r="I366">
            <v>0</v>
          </cell>
          <cell r="J366">
            <v>0</v>
          </cell>
          <cell r="K366">
            <v>0</v>
          </cell>
          <cell r="L366">
            <v>0</v>
          </cell>
          <cell r="M366">
            <v>0</v>
          </cell>
          <cell r="N366">
            <v>0</v>
          </cell>
          <cell r="O366">
            <v>0</v>
          </cell>
          <cell r="P366">
            <v>28000</v>
          </cell>
          <cell r="Q366">
            <v>0</v>
          </cell>
        </row>
        <row r="367">
          <cell r="A367" t="str">
            <v>08NSO40</v>
          </cell>
          <cell r="B367" t="str">
            <v>Overhead</v>
          </cell>
          <cell r="C367" t="str">
            <v>NSO</v>
          </cell>
          <cell r="D367" t="str">
            <v>Mail Room Panel Truck</v>
          </cell>
          <cell r="E367">
            <v>10500</v>
          </cell>
          <cell r="F367">
            <v>0</v>
          </cell>
          <cell r="G367">
            <v>0</v>
          </cell>
          <cell r="H367">
            <v>0</v>
          </cell>
          <cell r="I367">
            <v>0</v>
          </cell>
          <cell r="J367">
            <v>10500</v>
          </cell>
          <cell r="K367">
            <v>0</v>
          </cell>
          <cell r="L367">
            <v>0</v>
          </cell>
          <cell r="M367">
            <v>0</v>
          </cell>
          <cell r="N367">
            <v>0</v>
          </cell>
          <cell r="O367">
            <v>0</v>
          </cell>
          <cell r="P367">
            <v>0</v>
          </cell>
          <cell r="Q367">
            <v>0</v>
          </cell>
        </row>
        <row r="368">
          <cell r="A368" t="str">
            <v>08NSO41</v>
          </cell>
          <cell r="B368" t="str">
            <v>Overhead</v>
          </cell>
          <cell r="C368" t="str">
            <v>NSO</v>
          </cell>
          <cell r="D368" t="str">
            <v>BC - Unallocated Capital</v>
          </cell>
          <cell r="E368">
            <v>11000</v>
          </cell>
          <cell r="F368">
            <v>0</v>
          </cell>
          <cell r="G368">
            <v>0</v>
          </cell>
          <cell r="H368">
            <v>11000</v>
          </cell>
          <cell r="I368">
            <v>0</v>
          </cell>
          <cell r="J368">
            <v>0</v>
          </cell>
          <cell r="K368">
            <v>0</v>
          </cell>
          <cell r="L368">
            <v>0</v>
          </cell>
          <cell r="M368">
            <v>0</v>
          </cell>
          <cell r="N368">
            <v>0</v>
          </cell>
          <cell r="O368">
            <v>0</v>
          </cell>
          <cell r="P368">
            <v>0</v>
          </cell>
          <cell r="Q368">
            <v>0</v>
          </cell>
        </row>
        <row r="369">
          <cell r="A369" t="str">
            <v>08NSO42</v>
          </cell>
          <cell r="B369" t="str">
            <v>Overhead</v>
          </cell>
          <cell r="C369" t="str">
            <v>NSO</v>
          </cell>
          <cell r="D369" t="str">
            <v>JC PKG - Unallocated Capital</v>
          </cell>
          <cell r="E369">
            <v>1000</v>
          </cell>
          <cell r="F369">
            <v>0</v>
          </cell>
          <cell r="G369">
            <v>0</v>
          </cell>
          <cell r="H369">
            <v>0</v>
          </cell>
          <cell r="I369">
            <v>0</v>
          </cell>
          <cell r="J369">
            <v>0</v>
          </cell>
          <cell r="K369">
            <v>0</v>
          </cell>
          <cell r="L369">
            <v>0</v>
          </cell>
          <cell r="M369">
            <v>0</v>
          </cell>
          <cell r="N369">
            <v>0</v>
          </cell>
          <cell r="O369">
            <v>0</v>
          </cell>
          <cell r="P369">
            <v>1000</v>
          </cell>
          <cell r="Q369">
            <v>0</v>
          </cell>
        </row>
        <row r="370">
          <cell r="A370" t="str">
            <v>08NSO43</v>
          </cell>
          <cell r="B370" t="str">
            <v>Overhead</v>
          </cell>
          <cell r="C370" t="str">
            <v>NSO</v>
          </cell>
          <cell r="D370" t="str">
            <v>RET - Unallocated Capital</v>
          </cell>
          <cell r="E370">
            <v>7000</v>
          </cell>
          <cell r="F370">
            <v>0</v>
          </cell>
          <cell r="G370">
            <v>0</v>
          </cell>
          <cell r="H370">
            <v>7000</v>
          </cell>
          <cell r="I370">
            <v>0</v>
          </cell>
          <cell r="J370">
            <v>0</v>
          </cell>
          <cell r="K370">
            <v>0</v>
          </cell>
          <cell r="L370">
            <v>0</v>
          </cell>
          <cell r="M370">
            <v>0</v>
          </cell>
          <cell r="N370">
            <v>0</v>
          </cell>
          <cell r="O370">
            <v>0</v>
          </cell>
          <cell r="P370">
            <v>0</v>
          </cell>
          <cell r="Q370">
            <v>0</v>
          </cell>
        </row>
        <row r="371">
          <cell r="A371" t="str">
            <v>08NSO44</v>
          </cell>
          <cell r="B371" t="str">
            <v>Overhead</v>
          </cell>
          <cell r="C371" t="str">
            <v>NSO</v>
          </cell>
          <cell r="D371" t="str">
            <v>WMS - Unallocated Capital</v>
          </cell>
          <cell r="E371">
            <v>7000</v>
          </cell>
          <cell r="F371">
            <v>0</v>
          </cell>
          <cell r="G371">
            <v>0</v>
          </cell>
          <cell r="H371">
            <v>0</v>
          </cell>
          <cell r="I371">
            <v>0</v>
          </cell>
          <cell r="J371">
            <v>0</v>
          </cell>
          <cell r="K371">
            <v>0</v>
          </cell>
          <cell r="L371">
            <v>0</v>
          </cell>
          <cell r="M371">
            <v>0</v>
          </cell>
          <cell r="N371">
            <v>0</v>
          </cell>
          <cell r="O371">
            <v>7000</v>
          </cell>
          <cell r="P371">
            <v>0</v>
          </cell>
          <cell r="Q371">
            <v>0</v>
          </cell>
        </row>
        <row r="372">
          <cell r="A372" t="str">
            <v>08NSO45</v>
          </cell>
          <cell r="B372" t="str">
            <v>Overhead</v>
          </cell>
          <cell r="C372" t="str">
            <v>NSO</v>
          </cell>
          <cell r="D372" t="str">
            <v>Mob PKG - Unallocated Capital</v>
          </cell>
          <cell r="E372">
            <v>7000</v>
          </cell>
          <cell r="F372">
            <v>0</v>
          </cell>
          <cell r="G372">
            <v>0</v>
          </cell>
          <cell r="H372">
            <v>0</v>
          </cell>
          <cell r="I372">
            <v>0</v>
          </cell>
          <cell r="J372">
            <v>0</v>
          </cell>
          <cell r="K372">
            <v>0</v>
          </cell>
          <cell r="L372">
            <v>0</v>
          </cell>
          <cell r="M372">
            <v>0</v>
          </cell>
          <cell r="N372">
            <v>0</v>
          </cell>
          <cell r="O372">
            <v>0</v>
          </cell>
          <cell r="P372">
            <v>7000</v>
          </cell>
          <cell r="Q372">
            <v>0</v>
          </cell>
        </row>
        <row r="373">
          <cell r="A373" t="str">
            <v>08NSO46</v>
          </cell>
          <cell r="B373" t="str">
            <v>Overhead</v>
          </cell>
          <cell r="C373" t="str">
            <v>NSO</v>
          </cell>
          <cell r="D373" t="str">
            <v>BC - Book Clubs in Moberly</v>
          </cell>
          <cell r="E373">
            <v>250000</v>
          </cell>
          <cell r="F373">
            <v>0</v>
          </cell>
          <cell r="G373">
            <v>0</v>
          </cell>
          <cell r="H373">
            <v>250000</v>
          </cell>
          <cell r="I373">
            <v>0</v>
          </cell>
          <cell r="J373">
            <v>0</v>
          </cell>
          <cell r="K373">
            <v>0</v>
          </cell>
          <cell r="L373">
            <v>0</v>
          </cell>
          <cell r="M373">
            <v>0</v>
          </cell>
          <cell r="N373">
            <v>0</v>
          </cell>
          <cell r="O373">
            <v>0</v>
          </cell>
          <cell r="P373">
            <v>0</v>
          </cell>
          <cell r="Q373">
            <v>0</v>
          </cell>
        </row>
        <row r="374">
          <cell r="A374" t="str">
            <v>08NSO5</v>
          </cell>
          <cell r="B374" t="str">
            <v>Overhead</v>
          </cell>
          <cell r="C374" t="str">
            <v>NSO</v>
          </cell>
          <cell r="D374" t="str">
            <v>FA - Paint Ops floor ADC</v>
          </cell>
          <cell r="E374">
            <v>110000</v>
          </cell>
          <cell r="F374">
            <v>0</v>
          </cell>
          <cell r="G374">
            <v>0</v>
          </cell>
          <cell r="H374">
            <v>0</v>
          </cell>
          <cell r="I374">
            <v>0</v>
          </cell>
          <cell r="J374">
            <v>110000</v>
          </cell>
          <cell r="K374">
            <v>0</v>
          </cell>
          <cell r="L374">
            <v>0</v>
          </cell>
          <cell r="M374">
            <v>0</v>
          </cell>
          <cell r="N374">
            <v>0</v>
          </cell>
          <cell r="O374">
            <v>0</v>
          </cell>
          <cell r="P374">
            <v>0</v>
          </cell>
          <cell r="Q374">
            <v>0</v>
          </cell>
        </row>
        <row r="375">
          <cell r="A375" t="str">
            <v>08NSO6</v>
          </cell>
          <cell r="B375" t="str">
            <v>Overhead</v>
          </cell>
          <cell r="C375" t="str">
            <v>NSO</v>
          </cell>
          <cell r="D375" t="str">
            <v>FA - Repair McCarty roof</v>
          </cell>
          <cell r="E375">
            <v>82500</v>
          </cell>
          <cell r="F375">
            <v>0</v>
          </cell>
          <cell r="G375">
            <v>0</v>
          </cell>
          <cell r="H375">
            <v>0</v>
          </cell>
          <cell r="I375">
            <v>0</v>
          </cell>
          <cell r="J375">
            <v>82500</v>
          </cell>
          <cell r="K375">
            <v>0</v>
          </cell>
          <cell r="L375">
            <v>0</v>
          </cell>
          <cell r="M375">
            <v>0</v>
          </cell>
          <cell r="N375">
            <v>0</v>
          </cell>
          <cell r="O375">
            <v>0</v>
          </cell>
          <cell r="P375">
            <v>0</v>
          </cell>
          <cell r="Q375">
            <v>0</v>
          </cell>
        </row>
        <row r="376">
          <cell r="A376" t="str">
            <v>08NSO7</v>
          </cell>
          <cell r="B376" t="str">
            <v>Overhead</v>
          </cell>
          <cell r="C376" t="str">
            <v>NSO</v>
          </cell>
          <cell r="D376" t="str">
            <v>FA - Mob smoke shelter</v>
          </cell>
          <cell r="E376">
            <v>25000</v>
          </cell>
          <cell r="F376">
            <v>0</v>
          </cell>
          <cell r="G376">
            <v>0</v>
          </cell>
          <cell r="H376">
            <v>0</v>
          </cell>
          <cell r="I376">
            <v>0</v>
          </cell>
          <cell r="J376">
            <v>25000</v>
          </cell>
          <cell r="K376">
            <v>0</v>
          </cell>
          <cell r="L376">
            <v>0</v>
          </cell>
          <cell r="M376">
            <v>0</v>
          </cell>
          <cell r="N376">
            <v>0</v>
          </cell>
          <cell r="O376">
            <v>0</v>
          </cell>
          <cell r="P376">
            <v>0</v>
          </cell>
          <cell r="Q376">
            <v>0</v>
          </cell>
        </row>
        <row r="377">
          <cell r="A377" t="str">
            <v>08NSO8</v>
          </cell>
          <cell r="B377" t="str">
            <v>Overhead</v>
          </cell>
          <cell r="C377" t="str">
            <v>NSO</v>
          </cell>
          <cell r="D377" t="str">
            <v>FA - Blanket HVAC</v>
          </cell>
          <cell r="E377">
            <v>30000</v>
          </cell>
          <cell r="F377">
            <v>0</v>
          </cell>
          <cell r="G377">
            <v>0</v>
          </cell>
          <cell r="H377">
            <v>0</v>
          </cell>
          <cell r="I377">
            <v>0</v>
          </cell>
          <cell r="J377">
            <v>0</v>
          </cell>
          <cell r="K377">
            <v>0</v>
          </cell>
          <cell r="L377">
            <v>0</v>
          </cell>
          <cell r="M377">
            <v>0</v>
          </cell>
          <cell r="N377">
            <v>0</v>
          </cell>
          <cell r="O377">
            <v>0</v>
          </cell>
          <cell r="P377">
            <v>0</v>
          </cell>
          <cell r="Q377">
            <v>30000</v>
          </cell>
        </row>
        <row r="378">
          <cell r="A378" t="str">
            <v>08NSO9</v>
          </cell>
          <cell r="B378" t="str">
            <v>Overhead</v>
          </cell>
          <cell r="C378" t="str">
            <v>NSO</v>
          </cell>
          <cell r="D378" t="str">
            <v>FA - New ADC entrance - security</v>
          </cell>
          <cell r="E378">
            <v>100000</v>
          </cell>
          <cell r="F378">
            <v>100000</v>
          </cell>
          <cell r="G378">
            <v>0</v>
          </cell>
          <cell r="H378">
            <v>0</v>
          </cell>
          <cell r="I378">
            <v>0</v>
          </cell>
          <cell r="J378">
            <v>0</v>
          </cell>
          <cell r="K378">
            <v>0</v>
          </cell>
          <cell r="L378">
            <v>0</v>
          </cell>
          <cell r="M378">
            <v>0</v>
          </cell>
          <cell r="N378">
            <v>0</v>
          </cell>
          <cell r="O378">
            <v>0</v>
          </cell>
          <cell r="P378">
            <v>0</v>
          </cell>
          <cell r="Q378">
            <v>0</v>
          </cell>
        </row>
        <row r="379">
          <cell r="A379" t="str">
            <v>07CM3</v>
          </cell>
          <cell r="B379" t="str">
            <v>Overhead</v>
          </cell>
          <cell r="C379" t="str">
            <v>Strategic Marketing</v>
          </cell>
          <cell r="D379" t="str">
            <v>SaS Customization</v>
          </cell>
          <cell r="E379">
            <v>400000.01999999996</v>
          </cell>
          <cell r="F379">
            <v>66666.67</v>
          </cell>
          <cell r="G379">
            <v>66666.67</v>
          </cell>
          <cell r="H379">
            <v>66666.67</v>
          </cell>
          <cell r="I379">
            <v>66666.67</v>
          </cell>
          <cell r="J379">
            <v>66666.67</v>
          </cell>
          <cell r="K379">
            <v>66666.67</v>
          </cell>
          <cell r="L379">
            <v>0</v>
          </cell>
          <cell r="M379">
            <v>0</v>
          </cell>
          <cell r="N379">
            <v>0</v>
          </cell>
          <cell r="O379">
            <v>0</v>
          </cell>
          <cell r="P379">
            <v>0</v>
          </cell>
          <cell r="Q379">
            <v>0</v>
          </cell>
        </row>
        <row r="380">
          <cell r="A380" t="str">
            <v>08CM1</v>
          </cell>
          <cell r="B380" t="str">
            <v>Overhead</v>
          </cell>
          <cell r="C380" t="str">
            <v>Strategic Marketing</v>
          </cell>
          <cell r="D380" t="str">
            <v>Design Services Color Printer / 3 yr. lease</v>
          </cell>
          <cell r="E380">
            <v>30000</v>
          </cell>
          <cell r="F380">
            <v>2500</v>
          </cell>
          <cell r="G380">
            <v>2500</v>
          </cell>
          <cell r="H380">
            <v>2500</v>
          </cell>
          <cell r="I380">
            <v>2500</v>
          </cell>
          <cell r="J380">
            <v>2500</v>
          </cell>
          <cell r="K380">
            <v>2500</v>
          </cell>
          <cell r="L380">
            <v>2500</v>
          </cell>
          <cell r="M380">
            <v>2500</v>
          </cell>
          <cell r="N380">
            <v>2500</v>
          </cell>
          <cell r="O380">
            <v>2500</v>
          </cell>
          <cell r="P380">
            <v>2500</v>
          </cell>
          <cell r="Q380">
            <v>2500</v>
          </cell>
        </row>
        <row r="381">
          <cell r="A381" t="str">
            <v>08CM2</v>
          </cell>
          <cell r="B381" t="str">
            <v>Overhead</v>
          </cell>
          <cell r="C381" t="str">
            <v>Strategic Marketing</v>
          </cell>
          <cell r="D381" t="str">
            <v>Library - Book scanner</v>
          </cell>
          <cell r="E381">
            <v>20000</v>
          </cell>
          <cell r="F381">
            <v>0</v>
          </cell>
          <cell r="G381">
            <v>0</v>
          </cell>
          <cell r="H381">
            <v>0</v>
          </cell>
          <cell r="I381">
            <v>0</v>
          </cell>
          <cell r="J381">
            <v>0</v>
          </cell>
          <cell r="K381">
            <v>0</v>
          </cell>
          <cell r="L381">
            <v>20000</v>
          </cell>
          <cell r="M381">
            <v>0</v>
          </cell>
          <cell r="N381">
            <v>0</v>
          </cell>
          <cell r="O381">
            <v>0</v>
          </cell>
          <cell r="P381">
            <v>0</v>
          </cell>
          <cell r="Q381">
            <v>0</v>
          </cell>
        </row>
        <row r="382">
          <cell r="A382" t="str">
            <v>08CM3</v>
          </cell>
          <cell r="B382" t="str">
            <v>Overhead</v>
          </cell>
          <cell r="C382" t="str">
            <v>Strategic Marketing</v>
          </cell>
          <cell r="D382" t="str">
            <v>CHARMS/Photo Resources Data Initiative</v>
          </cell>
          <cell r="E382">
            <v>21000</v>
          </cell>
          <cell r="F382">
            <v>5000</v>
          </cell>
          <cell r="G382">
            <v>5000</v>
          </cell>
          <cell r="H382">
            <v>11000</v>
          </cell>
          <cell r="I382">
            <v>0</v>
          </cell>
          <cell r="J382">
            <v>0</v>
          </cell>
          <cell r="K382">
            <v>0</v>
          </cell>
          <cell r="L382">
            <v>0</v>
          </cell>
          <cell r="M382">
            <v>0</v>
          </cell>
          <cell r="N382">
            <v>0</v>
          </cell>
          <cell r="O382">
            <v>0</v>
          </cell>
          <cell r="P382">
            <v>0</v>
          </cell>
          <cell r="Q382">
            <v>0</v>
          </cell>
        </row>
        <row r="383">
          <cell r="A383" t="str">
            <v>08CM4</v>
          </cell>
          <cell r="B383" t="str">
            <v>Overhead</v>
          </cell>
          <cell r="C383" t="str">
            <v>Strategic Marketing</v>
          </cell>
          <cell r="D383" t="str">
            <v>SAS Phase 2- Customization- MIM % only</v>
          </cell>
          <cell r="E383">
            <v>230000</v>
          </cell>
          <cell r="F383">
            <v>0</v>
          </cell>
          <cell r="G383">
            <v>0</v>
          </cell>
          <cell r="H383">
            <v>0</v>
          </cell>
          <cell r="I383">
            <v>115000</v>
          </cell>
          <cell r="J383">
            <v>115000</v>
          </cell>
          <cell r="K383">
            <v>0</v>
          </cell>
          <cell r="L383">
            <v>0</v>
          </cell>
          <cell r="M383">
            <v>0</v>
          </cell>
          <cell r="N383">
            <v>0</v>
          </cell>
          <cell r="O383">
            <v>0</v>
          </cell>
          <cell r="P383">
            <v>0</v>
          </cell>
          <cell r="Q383">
            <v>0</v>
          </cell>
        </row>
        <row r="384">
          <cell r="A384" t="str">
            <v>08CM5</v>
          </cell>
          <cell r="B384" t="str">
            <v>Overhead</v>
          </cell>
          <cell r="C384" t="str">
            <v>Strategic Marketing</v>
          </cell>
          <cell r="D384" t="str">
            <v>SAS Phase 2- Hardware- MIM % only</v>
          </cell>
          <cell r="E384">
            <v>220000</v>
          </cell>
          <cell r="F384">
            <v>110000</v>
          </cell>
          <cell r="G384">
            <v>110000</v>
          </cell>
          <cell r="H384">
            <v>0</v>
          </cell>
          <cell r="I384">
            <v>0</v>
          </cell>
          <cell r="J384">
            <v>0</v>
          </cell>
          <cell r="K384">
            <v>0</v>
          </cell>
          <cell r="L384">
            <v>0</v>
          </cell>
          <cell r="M384">
            <v>0</v>
          </cell>
          <cell r="N384">
            <v>0</v>
          </cell>
          <cell r="O384">
            <v>0</v>
          </cell>
          <cell r="P384">
            <v>0</v>
          </cell>
          <cell r="Q384">
            <v>0</v>
          </cell>
        </row>
        <row r="385">
          <cell r="A385" t="str">
            <v>08CM6</v>
          </cell>
          <cell r="B385" t="str">
            <v>Overhead</v>
          </cell>
          <cell r="C385" t="str">
            <v>Strategic Marketing</v>
          </cell>
          <cell r="D385" t="str">
            <v>CRM - CDB Integration</v>
          </cell>
          <cell r="E385">
            <v>450000</v>
          </cell>
          <cell r="F385">
            <v>37500</v>
          </cell>
          <cell r="G385">
            <v>37500</v>
          </cell>
          <cell r="H385">
            <v>37500</v>
          </cell>
          <cell r="I385">
            <v>37500</v>
          </cell>
          <cell r="J385">
            <v>37500</v>
          </cell>
          <cell r="K385">
            <v>37500</v>
          </cell>
          <cell r="L385">
            <v>37500</v>
          </cell>
          <cell r="M385">
            <v>37500</v>
          </cell>
          <cell r="N385">
            <v>37500</v>
          </cell>
          <cell r="O385">
            <v>37500</v>
          </cell>
          <cell r="P385">
            <v>37500</v>
          </cell>
          <cell r="Q385">
            <v>37500</v>
          </cell>
        </row>
        <row r="386">
          <cell r="A386" t="str">
            <v>08STRATPLAN1</v>
          </cell>
          <cell r="B386" t="str">
            <v>Overhead</v>
          </cell>
          <cell r="C386" t="str">
            <v>Strategic Planning</v>
          </cell>
          <cell r="D386" t="str">
            <v>DAM and Enterprise Search</v>
          </cell>
          <cell r="E386">
            <v>1899999.9600000002</v>
          </cell>
          <cell r="F386">
            <v>158333.32999999999</v>
          </cell>
          <cell r="G386">
            <v>158333.32999999999</v>
          </cell>
          <cell r="H386">
            <v>158333.32999999999</v>
          </cell>
          <cell r="I386">
            <v>158333.32999999999</v>
          </cell>
          <cell r="J386">
            <v>158333.32999999999</v>
          </cell>
          <cell r="K386">
            <v>158333.32999999999</v>
          </cell>
          <cell r="L386">
            <v>158333.32999999999</v>
          </cell>
          <cell r="M386">
            <v>158333.32999999999</v>
          </cell>
          <cell r="N386">
            <v>158333.32999999999</v>
          </cell>
          <cell r="O386">
            <v>158333.32999999999</v>
          </cell>
          <cell r="P386">
            <v>158333.32999999999</v>
          </cell>
          <cell r="Q386">
            <v>158333.32999999999</v>
          </cell>
        </row>
        <row r="387">
          <cell r="E387">
            <v>63223024.809999987</v>
          </cell>
          <cell r="F387">
            <v>7222441.2799999993</v>
          </cell>
          <cell r="G387">
            <v>7287731.2799999984</v>
          </cell>
          <cell r="H387">
            <v>9570481.2799999975</v>
          </cell>
          <cell r="I387">
            <v>6407907.9399999995</v>
          </cell>
          <cell r="J387">
            <v>5301097.9399999995</v>
          </cell>
          <cell r="K387">
            <v>5038297.9399999995</v>
          </cell>
          <cell r="L387">
            <v>4169827.939999999</v>
          </cell>
          <cell r="M387">
            <v>3632886.5099999988</v>
          </cell>
          <cell r="N387">
            <v>4845283.1799999988</v>
          </cell>
          <cell r="O387">
            <v>3031689.8399999989</v>
          </cell>
          <cell r="P387">
            <v>3786989.8399999989</v>
          </cell>
          <cell r="Q387">
            <v>2928389.8399999994</v>
          </cell>
        </row>
        <row r="389">
          <cell r="E389">
            <v>69246.62779318</v>
          </cell>
          <cell r="F389" t="str">
            <v>Per Enna's File</v>
          </cell>
        </row>
        <row r="390">
          <cell r="E390">
            <v>-6706</v>
          </cell>
          <cell r="F390" t="str">
            <v>Less Capital Leases</v>
          </cell>
        </row>
        <row r="391">
          <cell r="E391">
            <v>250</v>
          </cell>
          <cell r="F391" t="str">
            <v>NSO Clubs Moberly</v>
          </cell>
        </row>
        <row r="392">
          <cell r="E392">
            <v>447</v>
          </cell>
          <cell r="F392" t="str">
            <v>Lease EBO</v>
          </cell>
        </row>
        <row r="393">
          <cell r="E393">
            <v>63237.62779318</v>
          </cell>
          <cell r="F393" t="str">
            <v>Revised</v>
          </cell>
        </row>
        <row r="394">
          <cell r="E394">
            <v>-14.602983180011506</v>
          </cell>
          <cell r="F394" t="str">
            <v>Immaterial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CapEx Code</v>
          </cell>
          <cell r="B1" t="str">
            <v>Segment</v>
          </cell>
          <cell r="C1" t="str">
            <v>Division</v>
          </cell>
          <cell r="D1" t="str">
            <v>Description</v>
          </cell>
          <cell r="E1" t="str">
            <v>Full Year Budget</v>
          </cell>
          <cell r="G1" t="str">
            <v>YTD Budget</v>
          </cell>
          <cell r="H1" t="str">
            <v>YTD Actuals</v>
          </cell>
          <cell r="I1" t="str">
            <v>YTD Variance</v>
          </cell>
          <cell r="K1" t="str">
            <v>Balance Remaining</v>
          </cell>
          <cell r="L1" t="str">
            <v>June</v>
          </cell>
        </row>
        <row r="2">
          <cell r="A2" t="str">
            <v>07BC03</v>
          </cell>
          <cell r="B2" t="str">
            <v>Children's Book Publishing &amp; Distribution</v>
          </cell>
          <cell r="C2" t="str">
            <v>Book Clubs</v>
          </cell>
          <cell r="D2" t="str">
            <v>DB Software for Customer Segmentation</v>
          </cell>
          <cell r="E2">
            <v>0</v>
          </cell>
          <cell r="G2">
            <v>0</v>
          </cell>
          <cell r="H2">
            <v>-65341.4</v>
          </cell>
          <cell r="I2">
            <v>65341.4</v>
          </cell>
          <cell r="K2">
            <v>65341.4</v>
          </cell>
          <cell r="L2">
            <v>-65341.4</v>
          </cell>
        </row>
        <row r="3">
          <cell r="A3" t="str">
            <v>07BC4</v>
          </cell>
          <cell r="B3" t="str">
            <v>Children's Book Publishing &amp; Distribution</v>
          </cell>
          <cell r="C3" t="str">
            <v>Book Clubs</v>
          </cell>
          <cell r="D3" t="str">
            <v>New COOL</v>
          </cell>
          <cell r="E3">
            <v>2000000.04</v>
          </cell>
          <cell r="G3">
            <v>166666.67000000001</v>
          </cell>
          <cell r="H3">
            <v>0</v>
          </cell>
          <cell r="I3">
            <v>166666.67000000001</v>
          </cell>
          <cell r="K3">
            <v>2000000.04</v>
          </cell>
          <cell r="L3">
            <v>0</v>
          </cell>
        </row>
        <row r="4">
          <cell r="A4" t="str">
            <v>08BC2</v>
          </cell>
          <cell r="B4" t="str">
            <v>Children's Book Publishing &amp; Distribution</v>
          </cell>
          <cell r="C4" t="str">
            <v>Book Clubs</v>
          </cell>
          <cell r="D4" t="str">
            <v>Hardware</v>
          </cell>
          <cell r="E4">
            <v>12000</v>
          </cell>
          <cell r="G4">
            <v>1000</v>
          </cell>
          <cell r="H4">
            <v>0</v>
          </cell>
          <cell r="I4">
            <v>1000</v>
          </cell>
          <cell r="K4">
            <v>12000</v>
          </cell>
          <cell r="L4">
            <v>0</v>
          </cell>
        </row>
        <row r="5">
          <cell r="A5" t="str">
            <v>08BC3</v>
          </cell>
          <cell r="B5" t="str">
            <v>Children's Book Publishing &amp; Distribution</v>
          </cell>
          <cell r="C5" t="str">
            <v>Book Clubs</v>
          </cell>
          <cell r="D5" t="str">
            <v>Software</v>
          </cell>
          <cell r="E5">
            <v>69999.960000000006</v>
          </cell>
          <cell r="G5">
            <v>5833.33</v>
          </cell>
          <cell r="H5">
            <v>0</v>
          </cell>
          <cell r="I5">
            <v>5833.33</v>
          </cell>
          <cell r="K5">
            <v>69999.960000000006</v>
          </cell>
          <cell r="L5">
            <v>0</v>
          </cell>
        </row>
        <row r="6">
          <cell r="A6" t="str">
            <v>06BF16</v>
          </cell>
          <cell r="B6" t="str">
            <v>Children's Book Publishing &amp; Distribution</v>
          </cell>
          <cell r="C6" t="str">
            <v>Book Fairs</v>
          </cell>
          <cell r="D6" t="str">
            <v>Customer Connect 2.0</v>
          </cell>
          <cell r="E6">
            <v>366000</v>
          </cell>
          <cell r="G6">
            <v>128100</v>
          </cell>
          <cell r="H6">
            <v>0</v>
          </cell>
          <cell r="I6">
            <v>128100</v>
          </cell>
          <cell r="K6">
            <v>366000</v>
          </cell>
          <cell r="L6">
            <v>0</v>
          </cell>
        </row>
        <row r="7">
          <cell r="A7" t="str">
            <v>06BF16A</v>
          </cell>
          <cell r="B7" t="str">
            <v>Children's Book Publishing &amp; Distribution</v>
          </cell>
          <cell r="C7" t="str">
            <v>Book Fairs</v>
          </cell>
          <cell r="D7" t="str">
            <v>Toolkit/ Customer Connect 3.0</v>
          </cell>
          <cell r="E7">
            <v>1400000</v>
          </cell>
          <cell r="G7">
            <v>190000</v>
          </cell>
          <cell r="H7">
            <v>0</v>
          </cell>
          <cell r="I7">
            <v>190000</v>
          </cell>
          <cell r="K7">
            <v>1400000</v>
          </cell>
          <cell r="L7">
            <v>0</v>
          </cell>
        </row>
        <row r="8">
          <cell r="A8" t="str">
            <v>06BF17B</v>
          </cell>
          <cell r="B8" t="str">
            <v>Children's Book Publishing &amp; Distribution</v>
          </cell>
          <cell r="C8" t="str">
            <v>Book Fairs</v>
          </cell>
          <cell r="D8" t="str">
            <v>Online Toolkit</v>
          </cell>
          <cell r="E8">
            <v>0</v>
          </cell>
          <cell r="G8">
            <v>0</v>
          </cell>
          <cell r="H8">
            <v>3217.5</v>
          </cell>
          <cell r="I8">
            <v>-3217.5</v>
          </cell>
          <cell r="K8">
            <v>-3217.5</v>
          </cell>
          <cell r="L8">
            <v>3217.5</v>
          </cell>
        </row>
        <row r="9">
          <cell r="A9" t="str">
            <v>06BF9</v>
          </cell>
          <cell r="B9" t="str">
            <v>Children's Book Publishing &amp; Distribution</v>
          </cell>
          <cell r="C9" t="str">
            <v>Book Fairs</v>
          </cell>
          <cell r="D9" t="str">
            <v>Warehouse Assets &amp; L/H Improvements</v>
          </cell>
          <cell r="E9">
            <v>0</v>
          </cell>
          <cell r="G9">
            <v>0</v>
          </cell>
          <cell r="H9">
            <v>7489.18</v>
          </cell>
          <cell r="I9">
            <v>-7489.18</v>
          </cell>
          <cell r="K9">
            <v>-7489.18</v>
          </cell>
          <cell r="L9">
            <v>7489.18</v>
          </cell>
        </row>
        <row r="10">
          <cell r="A10" t="str">
            <v>07BF1</v>
          </cell>
          <cell r="B10" t="str">
            <v>Children's Book Publishing &amp; Distribution</v>
          </cell>
          <cell r="C10" t="str">
            <v>Book Fairs</v>
          </cell>
          <cell r="D10" t="str">
            <v>Sales Structure and Telephone System</v>
          </cell>
          <cell r="E10">
            <v>408000</v>
          </cell>
          <cell r="G10">
            <v>40800</v>
          </cell>
          <cell r="H10">
            <v>0</v>
          </cell>
          <cell r="I10">
            <v>40800</v>
          </cell>
          <cell r="K10">
            <v>408000</v>
          </cell>
          <cell r="L10">
            <v>0</v>
          </cell>
        </row>
        <row r="11">
          <cell r="A11" t="str">
            <v>07BF12</v>
          </cell>
          <cell r="B11" t="str">
            <v>Children's Book Publishing &amp; Distribution</v>
          </cell>
          <cell r="C11" t="str">
            <v>Book Fairs</v>
          </cell>
          <cell r="D11" t="str">
            <v>Houston warehouse facility move</v>
          </cell>
          <cell r="E11">
            <v>0</v>
          </cell>
          <cell r="G11">
            <v>0</v>
          </cell>
          <cell r="H11">
            <v>5331.31</v>
          </cell>
          <cell r="I11">
            <v>-5331.31</v>
          </cell>
          <cell r="K11">
            <v>-5331.31</v>
          </cell>
          <cell r="L11">
            <v>5331.31</v>
          </cell>
        </row>
        <row r="12">
          <cell r="A12" t="str">
            <v>07BF13</v>
          </cell>
          <cell r="B12" t="str">
            <v>Children's Book Publishing &amp; Distribution</v>
          </cell>
          <cell r="C12" t="str">
            <v>Book Fairs</v>
          </cell>
          <cell r="D12" t="str">
            <v xml:space="preserve">Boston Warehouse Facility Move </v>
          </cell>
          <cell r="E12">
            <v>826000</v>
          </cell>
          <cell r="G12">
            <v>330400</v>
          </cell>
          <cell r="H12">
            <v>313704.89</v>
          </cell>
          <cell r="I12">
            <v>16695.11</v>
          </cell>
          <cell r="K12">
            <v>512295.11</v>
          </cell>
          <cell r="L12">
            <v>313704.89</v>
          </cell>
        </row>
        <row r="13">
          <cell r="A13" t="str">
            <v>07BF4</v>
          </cell>
          <cell r="B13" t="str">
            <v>Children's Book Publishing &amp; Distribution</v>
          </cell>
          <cell r="C13" t="str">
            <v>Book Fairs</v>
          </cell>
          <cell r="D13" t="str">
            <v>Point of Sale</v>
          </cell>
          <cell r="E13">
            <v>386000</v>
          </cell>
          <cell r="G13">
            <v>77200</v>
          </cell>
          <cell r="H13">
            <v>0</v>
          </cell>
          <cell r="I13">
            <v>77200</v>
          </cell>
          <cell r="K13">
            <v>386000</v>
          </cell>
          <cell r="L13">
            <v>0</v>
          </cell>
        </row>
        <row r="14">
          <cell r="A14" t="str">
            <v>08BF1</v>
          </cell>
          <cell r="B14" t="str">
            <v>Children's Book Publishing &amp; Distribution</v>
          </cell>
          <cell r="C14" t="str">
            <v>Book Fairs</v>
          </cell>
          <cell r="D14" t="str">
            <v xml:space="preserve">Houston Warehouse Facility Move </v>
          </cell>
          <cell r="E14">
            <v>922000</v>
          </cell>
          <cell r="G14">
            <v>368800</v>
          </cell>
          <cell r="H14">
            <v>0</v>
          </cell>
          <cell r="I14">
            <v>368800</v>
          </cell>
          <cell r="K14">
            <v>922000</v>
          </cell>
          <cell r="L14">
            <v>0</v>
          </cell>
        </row>
        <row r="15">
          <cell r="A15" t="str">
            <v>08BF12</v>
          </cell>
          <cell r="B15" t="str">
            <v>Children's Book Publishing &amp; Distribution</v>
          </cell>
          <cell r="C15" t="str">
            <v>Book Fairs</v>
          </cell>
          <cell r="D15" t="str">
            <v>Computer Hardware and Software</v>
          </cell>
          <cell r="E15">
            <v>577830</v>
          </cell>
          <cell r="G15">
            <v>115560</v>
          </cell>
          <cell r="H15">
            <v>0</v>
          </cell>
          <cell r="I15">
            <v>115560</v>
          </cell>
          <cell r="K15">
            <v>577830</v>
          </cell>
          <cell r="L15">
            <v>0</v>
          </cell>
        </row>
        <row r="16">
          <cell r="A16" t="str">
            <v>08BF13</v>
          </cell>
          <cell r="B16" t="str">
            <v>Children's Book Publishing &amp; Distribution</v>
          </cell>
          <cell r="C16" t="str">
            <v>Book Fairs</v>
          </cell>
          <cell r="D16" t="str">
            <v>Office Equipment and Furniture</v>
          </cell>
          <cell r="E16">
            <v>178200</v>
          </cell>
          <cell r="G16">
            <v>17820</v>
          </cell>
          <cell r="H16">
            <v>0</v>
          </cell>
          <cell r="I16">
            <v>17820</v>
          </cell>
          <cell r="K16">
            <v>178200</v>
          </cell>
          <cell r="L16">
            <v>0</v>
          </cell>
        </row>
        <row r="17">
          <cell r="A17" t="str">
            <v>08BF15</v>
          </cell>
          <cell r="B17" t="str">
            <v>Children's Book Publishing &amp; Distribution</v>
          </cell>
          <cell r="C17" t="str">
            <v>Book Fairs</v>
          </cell>
          <cell r="D17" t="str">
            <v>Peoplenet Onboard Computer Test in Trucks</v>
          </cell>
          <cell r="E17">
            <v>15000</v>
          </cell>
          <cell r="G17">
            <v>0</v>
          </cell>
          <cell r="H17">
            <v>0</v>
          </cell>
          <cell r="I17">
            <v>0</v>
          </cell>
          <cell r="K17">
            <v>15000</v>
          </cell>
          <cell r="L17">
            <v>0</v>
          </cell>
        </row>
        <row r="18">
          <cell r="A18" t="str">
            <v>08BF16</v>
          </cell>
          <cell r="B18" t="str">
            <v>Children's Book Publishing &amp; Distribution</v>
          </cell>
          <cell r="C18" t="str">
            <v>Book Fairs</v>
          </cell>
          <cell r="D18" t="str">
            <v>WMS</v>
          </cell>
          <cell r="E18">
            <v>318000</v>
          </cell>
          <cell r="G18">
            <v>0</v>
          </cell>
          <cell r="H18">
            <v>0</v>
          </cell>
          <cell r="I18">
            <v>0</v>
          </cell>
          <cell r="K18">
            <v>318000</v>
          </cell>
          <cell r="L18">
            <v>0</v>
          </cell>
        </row>
        <row r="19">
          <cell r="A19" t="str">
            <v>08BF3</v>
          </cell>
          <cell r="B19" t="str">
            <v>Children's Book Publishing &amp; Distribution</v>
          </cell>
          <cell r="C19" t="str">
            <v>Book Fairs</v>
          </cell>
          <cell r="D19" t="str">
            <v>Credit Card Machines</v>
          </cell>
          <cell r="E19">
            <v>1785000</v>
          </cell>
          <cell r="G19">
            <v>20000</v>
          </cell>
          <cell r="H19">
            <v>0</v>
          </cell>
          <cell r="I19">
            <v>20000</v>
          </cell>
          <cell r="K19">
            <v>1785000</v>
          </cell>
          <cell r="L19">
            <v>0</v>
          </cell>
        </row>
        <row r="20">
          <cell r="A20" t="str">
            <v>08BF4</v>
          </cell>
          <cell r="B20" t="str">
            <v>Children's Book Publishing &amp; Distribution</v>
          </cell>
          <cell r="C20" t="str">
            <v>Book Fairs</v>
          </cell>
          <cell r="D20" t="str">
            <v>Cases</v>
          </cell>
          <cell r="E20">
            <v>1359000</v>
          </cell>
          <cell r="G20">
            <v>0</v>
          </cell>
          <cell r="H20">
            <v>0</v>
          </cell>
          <cell r="I20">
            <v>0</v>
          </cell>
          <cell r="K20">
            <v>1359000</v>
          </cell>
          <cell r="L20">
            <v>0</v>
          </cell>
        </row>
        <row r="21">
          <cell r="A21" t="str">
            <v>08BF5</v>
          </cell>
          <cell r="B21" t="str">
            <v>Children's Book Publishing &amp; Distribution</v>
          </cell>
          <cell r="C21" t="str">
            <v>Book Fairs</v>
          </cell>
          <cell r="D21" t="str">
            <v>Branches with additional contiguous space Warehouse racking &amp; other warehouse assets for 6 branches</v>
          </cell>
          <cell r="E21">
            <v>2134000</v>
          </cell>
          <cell r="G21">
            <v>106700</v>
          </cell>
          <cell r="H21">
            <v>0</v>
          </cell>
          <cell r="I21">
            <v>106700</v>
          </cell>
          <cell r="K21">
            <v>2134000</v>
          </cell>
          <cell r="L21">
            <v>0</v>
          </cell>
        </row>
        <row r="22">
          <cell r="A22" t="str">
            <v>06BP1</v>
          </cell>
          <cell r="B22" t="str">
            <v>Children's Book Publishing &amp; Distribution</v>
          </cell>
          <cell r="C22" t="str">
            <v>Corporate Fairs</v>
          </cell>
          <cell r="D22" t="str">
            <v>APPLICATION SYSTEM ENHANCEMENT</v>
          </cell>
          <cell r="E22">
            <v>50000.04</v>
          </cell>
          <cell r="G22">
            <v>4166.67</v>
          </cell>
          <cell r="H22">
            <v>0</v>
          </cell>
          <cell r="I22">
            <v>4166.67</v>
          </cell>
          <cell r="K22">
            <v>50000.04</v>
          </cell>
          <cell r="L22">
            <v>0</v>
          </cell>
        </row>
        <row r="23">
          <cell r="A23" t="str">
            <v>08BP1</v>
          </cell>
          <cell r="B23" t="str">
            <v>Children's Book Publishing &amp; Distribution</v>
          </cell>
          <cell r="C23" t="str">
            <v>Corporate Fairs</v>
          </cell>
          <cell r="D23" t="str">
            <v>Warehousing</v>
          </cell>
          <cell r="E23">
            <v>53000.04</v>
          </cell>
          <cell r="G23">
            <v>4416.67</v>
          </cell>
          <cell r="H23">
            <v>0</v>
          </cell>
          <cell r="I23">
            <v>4416.67</v>
          </cell>
          <cell r="K23">
            <v>53000.04</v>
          </cell>
          <cell r="L23">
            <v>0</v>
          </cell>
        </row>
        <row r="24">
          <cell r="A24" t="str">
            <v>08BP2</v>
          </cell>
          <cell r="B24" t="str">
            <v>Children's Book Publishing &amp; Distribution</v>
          </cell>
          <cell r="C24" t="str">
            <v>Corporate Fairs</v>
          </cell>
          <cell r="D24" t="str">
            <v>Event Equipment</v>
          </cell>
          <cell r="E24">
            <v>120000</v>
          </cell>
          <cell r="G24">
            <v>10000</v>
          </cell>
          <cell r="H24">
            <v>0</v>
          </cell>
          <cell r="I24">
            <v>10000</v>
          </cell>
          <cell r="K24">
            <v>120000</v>
          </cell>
          <cell r="L24">
            <v>0</v>
          </cell>
        </row>
        <row r="25">
          <cell r="A25" t="str">
            <v>08BP3</v>
          </cell>
          <cell r="B25" t="str">
            <v>Children's Book Publishing &amp; Distribution</v>
          </cell>
          <cell r="C25" t="str">
            <v>Corporate Fairs</v>
          </cell>
          <cell r="D25" t="str">
            <v>Hardware</v>
          </cell>
          <cell r="E25">
            <v>50000.04</v>
          </cell>
          <cell r="G25">
            <v>4166.67</v>
          </cell>
          <cell r="H25">
            <v>0</v>
          </cell>
          <cell r="I25">
            <v>4166.67</v>
          </cell>
          <cell r="K25">
            <v>50000.04</v>
          </cell>
          <cell r="L25">
            <v>0</v>
          </cell>
        </row>
        <row r="26">
          <cell r="A26" t="str">
            <v>08BP4</v>
          </cell>
          <cell r="B26" t="str">
            <v>Children's Book Publishing &amp; Distribution</v>
          </cell>
          <cell r="C26" t="str">
            <v>Corporate Fairs</v>
          </cell>
          <cell r="D26" t="str">
            <v>Software Enhancements</v>
          </cell>
          <cell r="E26">
            <v>50000.04</v>
          </cell>
          <cell r="G26">
            <v>4166.67</v>
          </cell>
          <cell r="H26">
            <v>0</v>
          </cell>
          <cell r="I26">
            <v>4166.67</v>
          </cell>
          <cell r="K26">
            <v>50000.04</v>
          </cell>
          <cell r="L26">
            <v>0</v>
          </cell>
        </row>
        <row r="27">
          <cell r="A27" t="str">
            <v>06K2</v>
          </cell>
          <cell r="B27" t="str">
            <v>Children's Book Publishing &amp; Distribution</v>
          </cell>
          <cell r="C27" t="str">
            <v>Klutz</v>
          </cell>
          <cell r="D27" t="str">
            <v>FY07 Information Technology</v>
          </cell>
          <cell r="E27">
            <v>0</v>
          </cell>
          <cell r="G27">
            <v>0</v>
          </cell>
          <cell r="H27">
            <v>-158106.49</v>
          </cell>
          <cell r="I27">
            <v>158106.49</v>
          </cell>
          <cell r="K27">
            <v>158106.49</v>
          </cell>
          <cell r="L27">
            <v>-158106.49</v>
          </cell>
        </row>
        <row r="28">
          <cell r="A28" t="str">
            <v>07K1</v>
          </cell>
          <cell r="B28" t="str">
            <v>Children's Book Publishing &amp; Distribution</v>
          </cell>
          <cell r="C28" t="str">
            <v>Klutz</v>
          </cell>
          <cell r="D28" t="str">
            <v>Leasehold Improvements</v>
          </cell>
          <cell r="E28">
            <v>75000</v>
          </cell>
          <cell r="G28">
            <v>0</v>
          </cell>
          <cell r="H28">
            <v>0</v>
          </cell>
          <cell r="I28">
            <v>0</v>
          </cell>
          <cell r="K28">
            <v>75000</v>
          </cell>
          <cell r="L28">
            <v>0</v>
          </cell>
        </row>
        <row r="29">
          <cell r="A29" t="str">
            <v>08K1</v>
          </cell>
          <cell r="B29" t="str">
            <v>Children's Book Publishing &amp; Distribution</v>
          </cell>
          <cell r="C29" t="str">
            <v>Klutz</v>
          </cell>
          <cell r="D29" t="str">
            <v>Fixtures</v>
          </cell>
          <cell r="E29">
            <v>440000</v>
          </cell>
          <cell r="G29">
            <v>0</v>
          </cell>
          <cell r="H29">
            <v>0</v>
          </cell>
          <cell r="I29">
            <v>0</v>
          </cell>
          <cell r="K29">
            <v>440000</v>
          </cell>
          <cell r="L29">
            <v>0</v>
          </cell>
        </row>
        <row r="30">
          <cell r="A30" t="str">
            <v>08K2</v>
          </cell>
          <cell r="B30" t="str">
            <v>Children's Book Publishing &amp; Distribution</v>
          </cell>
          <cell r="C30" t="str">
            <v>Klutz</v>
          </cell>
          <cell r="D30" t="str">
            <v>FY08 Information Technology - Hardware Purchases - computers, displays, memory upgrades required to support Product Development group.</v>
          </cell>
          <cell r="E30">
            <v>60000</v>
          </cell>
          <cell r="G30">
            <v>58700</v>
          </cell>
          <cell r="H30">
            <v>0</v>
          </cell>
          <cell r="I30">
            <v>58700</v>
          </cell>
          <cell r="K30">
            <v>60000</v>
          </cell>
          <cell r="L30">
            <v>0</v>
          </cell>
        </row>
        <row r="31">
          <cell r="A31" t="str">
            <v>08K3</v>
          </cell>
          <cell r="B31" t="str">
            <v>Children's Book Publishing &amp; Distribution</v>
          </cell>
          <cell r="C31" t="str">
            <v>Klutz</v>
          </cell>
          <cell r="D31" t="str">
            <v>FY08 Information Technology - Software Purchases - adobe upgrades</v>
          </cell>
          <cell r="E31">
            <v>12000</v>
          </cell>
          <cell r="G31">
            <v>6000</v>
          </cell>
          <cell r="H31">
            <v>0</v>
          </cell>
          <cell r="I31">
            <v>6000</v>
          </cell>
          <cell r="K31">
            <v>12000</v>
          </cell>
          <cell r="L31">
            <v>0</v>
          </cell>
        </row>
        <row r="32">
          <cell r="A32" t="str">
            <v>06SAH9</v>
          </cell>
          <cell r="B32" t="str">
            <v>Children's Book Publishing &amp; Distribution</v>
          </cell>
          <cell r="C32" t="str">
            <v>SAH</v>
          </cell>
          <cell r="D32" t="str">
            <v>Dby-SAS Projection Sytem - Returns &amp; Bad Debt</v>
          </cell>
          <cell r="E32">
            <v>699999.96</v>
          </cell>
          <cell r="G32">
            <v>58333.33</v>
          </cell>
          <cell r="H32">
            <v>0</v>
          </cell>
          <cell r="I32">
            <v>58333.33</v>
          </cell>
          <cell r="K32">
            <v>699999.96</v>
          </cell>
          <cell r="L32">
            <v>0</v>
          </cell>
        </row>
        <row r="33">
          <cell r="A33" t="str">
            <v>07SAH12</v>
          </cell>
          <cell r="B33" t="str">
            <v>Children's Book Publishing &amp; Distribution</v>
          </cell>
          <cell r="C33" t="str">
            <v>SAH</v>
          </cell>
          <cell r="D33" t="str">
            <v>Dby-Web Commerce</v>
          </cell>
          <cell r="E33">
            <v>1500000</v>
          </cell>
          <cell r="G33">
            <v>125000</v>
          </cell>
          <cell r="H33">
            <v>-93928.25</v>
          </cell>
          <cell r="I33">
            <v>218928.25</v>
          </cell>
          <cell r="K33">
            <v>1593928.25</v>
          </cell>
          <cell r="L33">
            <v>-93928.25</v>
          </cell>
        </row>
        <row r="34">
          <cell r="A34" t="str">
            <v>08SAH1</v>
          </cell>
          <cell r="B34" t="str">
            <v>Children's Book Publishing &amp; Distribution</v>
          </cell>
          <cell r="C34" t="str">
            <v>SAH</v>
          </cell>
          <cell r="D34" t="str">
            <v>Dby-IMS Consulting System Upgrade</v>
          </cell>
          <cell r="E34">
            <v>200000.04</v>
          </cell>
          <cell r="G34">
            <v>16666.669999999998</v>
          </cell>
          <cell r="H34">
            <v>0</v>
          </cell>
          <cell r="I34">
            <v>16666.669999999998</v>
          </cell>
          <cell r="K34">
            <v>200000.04</v>
          </cell>
          <cell r="L34">
            <v>0</v>
          </cell>
        </row>
        <row r="35">
          <cell r="A35" t="str">
            <v>08SAH10</v>
          </cell>
          <cell r="B35" t="str">
            <v>Children's Book Publishing &amp; Distribution</v>
          </cell>
          <cell r="C35" t="str">
            <v>SAH</v>
          </cell>
          <cell r="D35" t="str">
            <v>UK-Replacement Servers</v>
          </cell>
          <cell r="E35">
            <v>22815</v>
          </cell>
          <cell r="G35">
            <v>1901.25</v>
          </cell>
          <cell r="H35">
            <v>0</v>
          </cell>
          <cell r="I35">
            <v>1901.25</v>
          </cell>
          <cell r="K35">
            <v>22815</v>
          </cell>
          <cell r="L35">
            <v>0</v>
          </cell>
        </row>
        <row r="36">
          <cell r="A36" t="str">
            <v>08SAH11</v>
          </cell>
          <cell r="B36" t="str">
            <v>Children's Book Publishing &amp; Distribution</v>
          </cell>
          <cell r="C36" t="str">
            <v>SAH</v>
          </cell>
          <cell r="D36" t="str">
            <v>UK-NCR Banking Machine</v>
          </cell>
          <cell r="E36">
            <v>68250</v>
          </cell>
          <cell r="G36">
            <v>5687.5</v>
          </cell>
          <cell r="H36">
            <v>0</v>
          </cell>
          <cell r="I36">
            <v>5687.5</v>
          </cell>
          <cell r="K36">
            <v>68250</v>
          </cell>
          <cell r="L36">
            <v>0</v>
          </cell>
        </row>
        <row r="37">
          <cell r="A37" t="str">
            <v>08SAH12</v>
          </cell>
          <cell r="B37" t="str">
            <v>Children's Book Publishing &amp; Distribution</v>
          </cell>
          <cell r="C37" t="str">
            <v>SAH</v>
          </cell>
          <cell r="D37" t="str">
            <v>Can-CRM Project</v>
          </cell>
          <cell r="E37">
            <v>129999.96</v>
          </cell>
          <cell r="G37">
            <v>10833.33</v>
          </cell>
          <cell r="H37">
            <v>0</v>
          </cell>
          <cell r="I37">
            <v>10833.33</v>
          </cell>
          <cell r="K37">
            <v>129999.96</v>
          </cell>
          <cell r="L37">
            <v>0</v>
          </cell>
        </row>
        <row r="38">
          <cell r="A38" t="str">
            <v>08SAH13</v>
          </cell>
          <cell r="B38" t="str">
            <v>Children's Book Publishing &amp; Distribution</v>
          </cell>
          <cell r="C38" t="str">
            <v>SAH</v>
          </cell>
          <cell r="D38" t="str">
            <v>Can IBM Laser Printer - lease buyout</v>
          </cell>
          <cell r="E38">
            <v>9999.9599999999991</v>
          </cell>
          <cell r="G38">
            <v>833.33</v>
          </cell>
          <cell r="H38">
            <v>0</v>
          </cell>
          <cell r="I38">
            <v>833.33</v>
          </cell>
          <cell r="K38">
            <v>9999.9599999999991</v>
          </cell>
          <cell r="L38">
            <v>0</v>
          </cell>
        </row>
        <row r="39">
          <cell r="A39" t="str">
            <v>08SAH14</v>
          </cell>
          <cell r="B39" t="str">
            <v>Children's Book Publishing &amp; Distribution</v>
          </cell>
          <cell r="C39" t="str">
            <v>SAH</v>
          </cell>
          <cell r="D39" t="str">
            <v>Can - 8000 iseries &amp; LTO</v>
          </cell>
          <cell r="E39">
            <v>21500.04</v>
          </cell>
          <cell r="G39">
            <v>1791.67</v>
          </cell>
          <cell r="H39">
            <v>0</v>
          </cell>
          <cell r="I39">
            <v>1791.67</v>
          </cell>
          <cell r="K39">
            <v>21500.04</v>
          </cell>
          <cell r="L39">
            <v>0</v>
          </cell>
        </row>
        <row r="40">
          <cell r="A40" t="str">
            <v>08SAH15</v>
          </cell>
          <cell r="B40" t="str">
            <v>Children's Book Publishing &amp; Distribution</v>
          </cell>
          <cell r="C40" t="str">
            <v>SAH</v>
          </cell>
          <cell r="D40" t="str">
            <v>Dby-Credit &amp; Collections Management System</v>
          </cell>
          <cell r="E40">
            <v>350000.04</v>
          </cell>
          <cell r="G40">
            <v>29166.67</v>
          </cell>
          <cell r="H40">
            <v>0</v>
          </cell>
          <cell r="I40">
            <v>29166.67</v>
          </cell>
          <cell r="K40">
            <v>350000.04</v>
          </cell>
          <cell r="L40">
            <v>0</v>
          </cell>
        </row>
        <row r="41">
          <cell r="A41" t="str">
            <v>08SAH2</v>
          </cell>
          <cell r="B41" t="str">
            <v>Children's Book Publishing &amp; Distribution</v>
          </cell>
          <cell r="C41" t="str">
            <v>SAH</v>
          </cell>
          <cell r="D41" t="str">
            <v>Dby-CRM Web Services</v>
          </cell>
          <cell r="E41">
            <v>474999.96</v>
          </cell>
          <cell r="G41">
            <v>39583.33</v>
          </cell>
          <cell r="H41">
            <v>0</v>
          </cell>
          <cell r="I41">
            <v>39583.33</v>
          </cell>
          <cell r="K41">
            <v>474999.96</v>
          </cell>
          <cell r="L41">
            <v>0</v>
          </cell>
        </row>
        <row r="42">
          <cell r="A42" t="str">
            <v>08SAH3</v>
          </cell>
          <cell r="B42" t="str">
            <v>Children's Book Publishing &amp; Distribution</v>
          </cell>
          <cell r="C42" t="str">
            <v>SAH</v>
          </cell>
          <cell r="D42" t="str">
            <v>Dby-IT Customer Service (IVR) ***</v>
          </cell>
          <cell r="E42">
            <v>350000.04</v>
          </cell>
          <cell r="G42">
            <v>29166.67</v>
          </cell>
          <cell r="H42">
            <v>0</v>
          </cell>
          <cell r="I42">
            <v>29166.67</v>
          </cell>
          <cell r="K42">
            <v>350000.04</v>
          </cell>
          <cell r="L42">
            <v>0</v>
          </cell>
        </row>
        <row r="43">
          <cell r="A43" t="str">
            <v>08SAH4</v>
          </cell>
          <cell r="B43" t="str">
            <v>Children's Book Publishing &amp; Distribution</v>
          </cell>
          <cell r="C43" t="str">
            <v>SAH</v>
          </cell>
          <cell r="D43" t="str">
            <v>Dby-Furniture &amp; Fixtures, Office Equipment, etc.</v>
          </cell>
          <cell r="E43">
            <v>69999.960000000006</v>
          </cell>
          <cell r="G43">
            <v>5833.33</v>
          </cell>
          <cell r="H43">
            <v>0</v>
          </cell>
          <cell r="I43">
            <v>5833.33</v>
          </cell>
          <cell r="K43">
            <v>69999.960000000006</v>
          </cell>
          <cell r="L43">
            <v>0</v>
          </cell>
        </row>
        <row r="44">
          <cell r="A44" t="str">
            <v>08SAH5</v>
          </cell>
          <cell r="B44" t="str">
            <v>Children's Book Publishing &amp; Distribution</v>
          </cell>
          <cell r="C44" t="str">
            <v>SAH</v>
          </cell>
          <cell r="D44" t="str">
            <v>UK-Fixtures &amp; Fittings</v>
          </cell>
          <cell r="E44">
            <v>5000.04</v>
          </cell>
          <cell r="G44">
            <v>416.67</v>
          </cell>
          <cell r="H44">
            <v>0</v>
          </cell>
          <cell r="I44">
            <v>416.67</v>
          </cell>
          <cell r="K44">
            <v>5000.04</v>
          </cell>
          <cell r="L44">
            <v>0</v>
          </cell>
        </row>
        <row r="45">
          <cell r="A45" t="str">
            <v>08SAH6</v>
          </cell>
          <cell r="B45" t="str">
            <v>Children's Book Publishing &amp; Distribution</v>
          </cell>
          <cell r="C45" t="str">
            <v>SAH</v>
          </cell>
          <cell r="D45" t="str">
            <v xml:space="preserve">UK-PC Replacement Program </v>
          </cell>
          <cell r="E45">
            <v>17355</v>
          </cell>
          <cell r="G45">
            <v>1446.25</v>
          </cell>
          <cell r="H45">
            <v>0</v>
          </cell>
          <cell r="I45">
            <v>1446.25</v>
          </cell>
          <cell r="K45">
            <v>17355</v>
          </cell>
          <cell r="L45">
            <v>0</v>
          </cell>
        </row>
        <row r="46">
          <cell r="A46" t="str">
            <v>08SAH7</v>
          </cell>
          <cell r="B46" t="str">
            <v>Children's Book Publishing &amp; Distribution</v>
          </cell>
          <cell r="C46" t="str">
            <v>SAH</v>
          </cell>
          <cell r="D46" t="str">
            <v>UK-Business Continuity / Security Project</v>
          </cell>
          <cell r="E46">
            <v>19500</v>
          </cell>
          <cell r="G46">
            <v>1625</v>
          </cell>
          <cell r="H46">
            <v>0</v>
          </cell>
          <cell r="I46">
            <v>1625</v>
          </cell>
          <cell r="K46">
            <v>19500</v>
          </cell>
          <cell r="L46">
            <v>0</v>
          </cell>
        </row>
        <row r="47">
          <cell r="A47" t="str">
            <v>08SAH8</v>
          </cell>
          <cell r="B47" t="str">
            <v>Children's Book Publishing &amp; Distribution</v>
          </cell>
          <cell r="C47" t="str">
            <v>SAH</v>
          </cell>
          <cell r="D47" t="str">
            <v>UK-Other IT Projects</v>
          </cell>
          <cell r="E47">
            <v>16575</v>
          </cell>
          <cell r="G47">
            <v>1381.25</v>
          </cell>
          <cell r="H47">
            <v>0</v>
          </cell>
          <cell r="I47">
            <v>1381.25</v>
          </cell>
          <cell r="K47">
            <v>16575</v>
          </cell>
          <cell r="L47">
            <v>0</v>
          </cell>
        </row>
        <row r="48">
          <cell r="A48" t="str">
            <v>08SAH9</v>
          </cell>
          <cell r="B48" t="str">
            <v>Children's Book Publishing &amp; Distribution</v>
          </cell>
          <cell r="C48" t="str">
            <v>SAH</v>
          </cell>
          <cell r="D48" t="str">
            <v>UK-Symposium Express - Add-on Phone System</v>
          </cell>
          <cell r="E48">
            <v>46800</v>
          </cell>
          <cell r="G48">
            <v>3900</v>
          </cell>
          <cell r="H48">
            <v>0</v>
          </cell>
          <cell r="I48">
            <v>3900</v>
          </cell>
          <cell r="K48">
            <v>46800</v>
          </cell>
          <cell r="L48">
            <v>0</v>
          </cell>
        </row>
        <row r="49">
          <cell r="A49" t="str">
            <v>06T4</v>
          </cell>
          <cell r="B49" t="str">
            <v>Children's Book Publishing &amp; Distribution</v>
          </cell>
          <cell r="C49" t="str">
            <v>Trade</v>
          </cell>
          <cell r="D49" t="str">
            <v>Computers + Monitors (MACs)</v>
          </cell>
          <cell r="E49">
            <v>0</v>
          </cell>
          <cell r="G49">
            <v>0</v>
          </cell>
          <cell r="H49">
            <v>1851.44</v>
          </cell>
          <cell r="I49">
            <v>-1851.44</v>
          </cell>
          <cell r="K49">
            <v>-1851.44</v>
          </cell>
          <cell r="L49">
            <v>1851.44</v>
          </cell>
        </row>
        <row r="50">
          <cell r="A50" t="str">
            <v>07T15</v>
          </cell>
          <cell r="B50" t="str">
            <v>Children's Book Publishing &amp; Distribution</v>
          </cell>
          <cell r="C50" t="str">
            <v>Trade</v>
          </cell>
          <cell r="D50" t="str">
            <v>New Franchise cross company</v>
          </cell>
          <cell r="E50">
            <v>0</v>
          </cell>
          <cell r="G50">
            <v>0</v>
          </cell>
          <cell r="H50">
            <v>-101884.2</v>
          </cell>
          <cell r="I50">
            <v>101884.2</v>
          </cell>
          <cell r="K50">
            <v>101884.2</v>
          </cell>
          <cell r="L50">
            <v>-101884.2</v>
          </cell>
        </row>
        <row r="51">
          <cell r="A51" t="str">
            <v>08T1</v>
          </cell>
          <cell r="B51" t="str">
            <v>Children's Book Publishing &amp; Distribution</v>
          </cell>
          <cell r="C51" t="str">
            <v>Trade</v>
          </cell>
          <cell r="D51" t="str">
            <v>POET System Enhancement</v>
          </cell>
          <cell r="E51">
            <v>69999.960000000006</v>
          </cell>
          <cell r="G51">
            <v>5833.33</v>
          </cell>
          <cell r="H51">
            <v>0</v>
          </cell>
          <cell r="I51">
            <v>5833.33</v>
          </cell>
          <cell r="K51">
            <v>69999.960000000006</v>
          </cell>
          <cell r="L51">
            <v>0</v>
          </cell>
        </row>
        <row r="52">
          <cell r="A52" t="str">
            <v>08T2</v>
          </cell>
          <cell r="B52" t="str">
            <v>Children's Book Publishing &amp; Distribution</v>
          </cell>
          <cell r="C52" t="str">
            <v>Trade</v>
          </cell>
          <cell r="D52" t="str">
            <v>MacPro Computers + Monitors (Creative Dept)</v>
          </cell>
          <cell r="E52">
            <v>32400</v>
          </cell>
          <cell r="G52">
            <v>2700</v>
          </cell>
          <cell r="H52">
            <v>0</v>
          </cell>
          <cell r="I52">
            <v>2700</v>
          </cell>
          <cell r="K52">
            <v>32400</v>
          </cell>
          <cell r="L52">
            <v>0</v>
          </cell>
        </row>
        <row r="53">
          <cell r="A53" t="str">
            <v>08T3</v>
          </cell>
          <cell r="B53" t="str">
            <v>Children's Book Publishing &amp; Distribution</v>
          </cell>
          <cell r="C53" t="str">
            <v>Trade</v>
          </cell>
          <cell r="D53" t="str">
            <v>iMac Computers (Creative Dept)</v>
          </cell>
          <cell r="E53">
            <v>5760</v>
          </cell>
          <cell r="G53">
            <v>480</v>
          </cell>
          <cell r="H53">
            <v>0</v>
          </cell>
          <cell r="I53">
            <v>480</v>
          </cell>
          <cell r="K53">
            <v>5760</v>
          </cell>
          <cell r="L53">
            <v>0</v>
          </cell>
        </row>
        <row r="54">
          <cell r="A54" t="str">
            <v>08T4</v>
          </cell>
          <cell r="B54" t="str">
            <v>Children's Book Publishing &amp; Distribution</v>
          </cell>
          <cell r="C54" t="str">
            <v>Trade</v>
          </cell>
          <cell r="D54" t="str">
            <v>Printers</v>
          </cell>
          <cell r="E54">
            <v>3060</v>
          </cell>
          <cell r="G54">
            <v>255</v>
          </cell>
          <cell r="H54">
            <v>0</v>
          </cell>
          <cell r="I54">
            <v>255</v>
          </cell>
          <cell r="K54">
            <v>3060</v>
          </cell>
          <cell r="L54">
            <v>0</v>
          </cell>
        </row>
        <row r="55">
          <cell r="A55" t="str">
            <v>07CSMAG1</v>
          </cell>
          <cell r="B55" t="str">
            <v>Educational Publishing</v>
          </cell>
          <cell r="C55" t="str">
            <v>Classroom Magazines</v>
          </cell>
          <cell r="D55" t="str">
            <v>St. Charles Telemarketing Center</v>
          </cell>
          <cell r="E55">
            <v>95000</v>
          </cell>
          <cell r="G55">
            <v>0</v>
          </cell>
          <cell r="H55">
            <v>0</v>
          </cell>
          <cell r="I55">
            <v>0</v>
          </cell>
          <cell r="K55">
            <v>95000</v>
          </cell>
          <cell r="L55">
            <v>0</v>
          </cell>
        </row>
        <row r="56">
          <cell r="A56" t="str">
            <v>07CSMAG2</v>
          </cell>
          <cell r="B56" t="str">
            <v>Educational Publishing</v>
          </cell>
          <cell r="C56" t="str">
            <v>Classroom Magazines</v>
          </cell>
          <cell r="D56" t="str">
            <v>St. Charles Expansion</v>
          </cell>
          <cell r="E56">
            <v>9300</v>
          </cell>
          <cell r="G56">
            <v>0</v>
          </cell>
          <cell r="H56">
            <v>0</v>
          </cell>
          <cell r="I56">
            <v>0</v>
          </cell>
          <cell r="K56">
            <v>9300</v>
          </cell>
          <cell r="L56">
            <v>0</v>
          </cell>
        </row>
        <row r="57">
          <cell r="A57" t="str">
            <v>08CSMAG1</v>
          </cell>
          <cell r="B57" t="str">
            <v>Educational Publishing</v>
          </cell>
          <cell r="C57" t="str">
            <v>Classroom Magazines</v>
          </cell>
          <cell r="D57" t="str">
            <v>RTL National Field Support Center</v>
          </cell>
          <cell r="E57">
            <v>40000</v>
          </cell>
          <cell r="G57">
            <v>0</v>
          </cell>
          <cell r="H57">
            <v>0</v>
          </cell>
          <cell r="I57">
            <v>0</v>
          </cell>
          <cell r="K57">
            <v>40000</v>
          </cell>
          <cell r="L57">
            <v>0</v>
          </cell>
        </row>
        <row r="58">
          <cell r="A58" t="str">
            <v>08CSMAG2</v>
          </cell>
          <cell r="B58" t="str">
            <v>Educational Publishing</v>
          </cell>
          <cell r="C58" t="str">
            <v>Classroom Magazines</v>
          </cell>
          <cell r="D58" t="str">
            <v>Editorial Department - Workstation Upgrades</v>
          </cell>
          <cell r="E58">
            <v>70000</v>
          </cell>
          <cell r="G58">
            <v>0</v>
          </cell>
          <cell r="H58">
            <v>0</v>
          </cell>
          <cell r="I58">
            <v>0</v>
          </cell>
          <cell r="K58">
            <v>70000</v>
          </cell>
          <cell r="L58">
            <v>0</v>
          </cell>
        </row>
        <row r="59">
          <cell r="A59" t="str">
            <v>08CSMAG3</v>
          </cell>
          <cell r="B59" t="str">
            <v>Educational Publishing</v>
          </cell>
          <cell r="C59" t="str">
            <v>Classroom Magazines</v>
          </cell>
          <cell r="D59" t="str">
            <v>Editorial Department - Shared Resources Upgrades</v>
          </cell>
          <cell r="E59">
            <v>50000</v>
          </cell>
          <cell r="G59">
            <v>0</v>
          </cell>
          <cell r="H59">
            <v>0</v>
          </cell>
          <cell r="I59">
            <v>0</v>
          </cell>
          <cell r="K59">
            <v>50000</v>
          </cell>
          <cell r="L59">
            <v>0</v>
          </cell>
        </row>
        <row r="60">
          <cell r="A60" t="str">
            <v>08CSMAG4</v>
          </cell>
          <cell r="B60" t="str">
            <v>Educational Publishing</v>
          </cell>
          <cell r="C60" t="str">
            <v>Classroom Magazines</v>
          </cell>
          <cell r="D60" t="str">
            <v>Marketing Department - Upgrades</v>
          </cell>
          <cell r="E60">
            <v>9000</v>
          </cell>
          <cell r="G60">
            <v>0</v>
          </cell>
          <cell r="H60">
            <v>0</v>
          </cell>
          <cell r="I60">
            <v>0</v>
          </cell>
          <cell r="K60">
            <v>9000</v>
          </cell>
          <cell r="L60">
            <v>0</v>
          </cell>
        </row>
        <row r="61">
          <cell r="A61" t="str">
            <v>08CUR1</v>
          </cell>
          <cell r="B61" t="str">
            <v>Educational Publishing</v>
          </cell>
          <cell r="C61" t="str">
            <v>Curriculum</v>
          </cell>
          <cell r="D61" t="str">
            <v>Admin - Replacement of Networked Printer</v>
          </cell>
          <cell r="E61">
            <v>9000</v>
          </cell>
          <cell r="G61">
            <v>750</v>
          </cell>
          <cell r="H61">
            <v>0</v>
          </cell>
          <cell r="I61">
            <v>750</v>
          </cell>
          <cell r="K61">
            <v>9000</v>
          </cell>
          <cell r="L61">
            <v>0</v>
          </cell>
        </row>
        <row r="62">
          <cell r="A62" t="str">
            <v>08CUR10</v>
          </cell>
          <cell r="B62" t="str">
            <v>Educational Publishing</v>
          </cell>
          <cell r="C62" t="str">
            <v>Curriculum</v>
          </cell>
          <cell r="D62" t="str">
            <v>Editorial - Furniture</v>
          </cell>
          <cell r="E62">
            <v>19890</v>
          </cell>
          <cell r="G62">
            <v>1657.5</v>
          </cell>
          <cell r="H62">
            <v>0</v>
          </cell>
          <cell r="I62">
            <v>1657.5</v>
          </cell>
          <cell r="K62">
            <v>19890</v>
          </cell>
          <cell r="L62">
            <v>0</v>
          </cell>
        </row>
        <row r="63">
          <cell r="A63" t="str">
            <v>08CUR11</v>
          </cell>
          <cell r="B63" t="str">
            <v>Educational Publishing</v>
          </cell>
          <cell r="C63" t="str">
            <v>Curriculum</v>
          </cell>
          <cell r="D63" t="str">
            <v>Marketing - Various Computers/ small hardware</v>
          </cell>
          <cell r="E63">
            <v>7569</v>
          </cell>
          <cell r="G63">
            <v>630.75</v>
          </cell>
          <cell r="H63">
            <v>0</v>
          </cell>
          <cell r="I63">
            <v>630.75</v>
          </cell>
          <cell r="K63">
            <v>7569</v>
          </cell>
          <cell r="L63">
            <v>0</v>
          </cell>
        </row>
        <row r="64">
          <cell r="A64" t="str">
            <v>08CUR12</v>
          </cell>
          <cell r="B64" t="str">
            <v>Educational Publishing</v>
          </cell>
          <cell r="C64" t="str">
            <v>Curriculum</v>
          </cell>
          <cell r="D64" t="str">
            <v>Marketing - Various Printers</v>
          </cell>
          <cell r="E64">
            <v>5400</v>
          </cell>
          <cell r="G64">
            <v>450</v>
          </cell>
          <cell r="H64">
            <v>0</v>
          </cell>
          <cell r="I64">
            <v>450</v>
          </cell>
          <cell r="K64">
            <v>5400</v>
          </cell>
          <cell r="L64">
            <v>0</v>
          </cell>
        </row>
        <row r="65">
          <cell r="A65" t="str">
            <v>08CUR13</v>
          </cell>
          <cell r="B65" t="str">
            <v>Educational Publishing</v>
          </cell>
          <cell r="C65" t="str">
            <v>Curriculum</v>
          </cell>
          <cell r="D65" t="str">
            <v>Marketing - G5 Mac desktops</v>
          </cell>
          <cell r="E65">
            <v>19080</v>
          </cell>
          <cell r="G65">
            <v>1590</v>
          </cell>
          <cell r="H65">
            <v>0</v>
          </cell>
          <cell r="I65">
            <v>1590</v>
          </cell>
          <cell r="K65">
            <v>19080</v>
          </cell>
          <cell r="L65">
            <v>0</v>
          </cell>
        </row>
        <row r="66">
          <cell r="A66" t="str">
            <v>08CUR14</v>
          </cell>
          <cell r="B66" t="str">
            <v>Educational Publishing</v>
          </cell>
          <cell r="C66" t="str">
            <v>Curriculum</v>
          </cell>
          <cell r="D66" t="str">
            <v>Marketing - various software</v>
          </cell>
          <cell r="E66">
            <v>9000</v>
          </cell>
          <cell r="G66">
            <v>750</v>
          </cell>
          <cell r="H66">
            <v>0</v>
          </cell>
          <cell r="I66">
            <v>750</v>
          </cell>
          <cell r="K66">
            <v>9000</v>
          </cell>
          <cell r="L66">
            <v>0</v>
          </cell>
        </row>
        <row r="67">
          <cell r="A67" t="str">
            <v>08CUR15</v>
          </cell>
          <cell r="B67" t="str">
            <v>Educational Publishing</v>
          </cell>
          <cell r="C67" t="str">
            <v>Curriculum</v>
          </cell>
          <cell r="D67" t="str">
            <v>Field Sales - Replacement LCD Projectors (30)</v>
          </cell>
          <cell r="E67">
            <v>60000</v>
          </cell>
          <cell r="G67">
            <v>5000</v>
          </cell>
          <cell r="H67">
            <v>0</v>
          </cell>
          <cell r="I67">
            <v>5000</v>
          </cell>
          <cell r="K67">
            <v>60000</v>
          </cell>
          <cell r="L67">
            <v>0</v>
          </cell>
        </row>
        <row r="68">
          <cell r="A68" t="str">
            <v>08CUR16</v>
          </cell>
          <cell r="B68" t="str">
            <v>Educational Publishing</v>
          </cell>
          <cell r="C68" t="str">
            <v>Curriculum</v>
          </cell>
          <cell r="D68" t="str">
            <v>Field Sales - Various Computers/ small hardware</v>
          </cell>
          <cell r="E68">
            <v>9900</v>
          </cell>
          <cell r="G68">
            <v>825</v>
          </cell>
          <cell r="H68">
            <v>0</v>
          </cell>
          <cell r="I68">
            <v>825</v>
          </cell>
          <cell r="K68">
            <v>9900</v>
          </cell>
          <cell r="L68">
            <v>0</v>
          </cell>
        </row>
        <row r="69">
          <cell r="A69" t="str">
            <v>08CUR17</v>
          </cell>
          <cell r="B69" t="str">
            <v>Educational Publishing</v>
          </cell>
          <cell r="C69" t="str">
            <v>Curriculum</v>
          </cell>
          <cell r="D69" t="str">
            <v>Field Sales - Various Software</v>
          </cell>
          <cell r="E69">
            <v>7200</v>
          </cell>
          <cell r="G69">
            <v>600</v>
          </cell>
          <cell r="H69">
            <v>0</v>
          </cell>
          <cell r="I69">
            <v>600</v>
          </cell>
          <cell r="K69">
            <v>7200</v>
          </cell>
          <cell r="L69">
            <v>0</v>
          </cell>
        </row>
        <row r="70">
          <cell r="A70" t="str">
            <v>08CUR18</v>
          </cell>
          <cell r="B70" t="str">
            <v>Educational Publishing</v>
          </cell>
          <cell r="C70" t="str">
            <v>Curriculum</v>
          </cell>
          <cell r="D70" t="str">
            <v>Field Sales - Various Printers</v>
          </cell>
          <cell r="E70">
            <v>6750</v>
          </cell>
          <cell r="G70">
            <v>562.5</v>
          </cell>
          <cell r="H70">
            <v>0</v>
          </cell>
          <cell r="I70">
            <v>562.5</v>
          </cell>
          <cell r="K70">
            <v>6750</v>
          </cell>
          <cell r="L70">
            <v>0</v>
          </cell>
        </row>
        <row r="71">
          <cell r="A71" t="str">
            <v>08CUR19</v>
          </cell>
          <cell r="B71" t="str">
            <v>Educational Publishing</v>
          </cell>
          <cell r="C71" t="str">
            <v>Curriculum</v>
          </cell>
          <cell r="D71" t="str">
            <v>Field Sales - SW Training Room lighting</v>
          </cell>
          <cell r="E71">
            <v>2499.96</v>
          </cell>
          <cell r="G71">
            <v>208.33</v>
          </cell>
          <cell r="H71">
            <v>0</v>
          </cell>
          <cell r="I71">
            <v>208.33</v>
          </cell>
          <cell r="K71">
            <v>2499.96</v>
          </cell>
          <cell r="L71">
            <v>0</v>
          </cell>
        </row>
        <row r="72">
          <cell r="A72" t="str">
            <v>08CUR2</v>
          </cell>
          <cell r="B72" t="str">
            <v>Educational Publishing</v>
          </cell>
          <cell r="C72" t="str">
            <v>Curriculum</v>
          </cell>
          <cell r="D72" t="str">
            <v>Admin - Computer Peripherals</v>
          </cell>
          <cell r="E72">
            <v>2700</v>
          </cell>
          <cell r="G72">
            <v>225</v>
          </cell>
          <cell r="H72">
            <v>0</v>
          </cell>
          <cell r="I72">
            <v>225</v>
          </cell>
          <cell r="K72">
            <v>2700</v>
          </cell>
          <cell r="L72">
            <v>0</v>
          </cell>
        </row>
        <row r="73">
          <cell r="A73" t="str">
            <v>08CUR20</v>
          </cell>
          <cell r="B73" t="str">
            <v>Educational Publishing</v>
          </cell>
          <cell r="C73" t="str">
            <v>Curriculum</v>
          </cell>
          <cell r="D73" t="str">
            <v>Field Sales - Office Furniture</v>
          </cell>
          <cell r="E73">
            <v>3999.96</v>
          </cell>
          <cell r="G73">
            <v>333.33</v>
          </cell>
          <cell r="H73">
            <v>0</v>
          </cell>
          <cell r="I73">
            <v>333.33</v>
          </cell>
          <cell r="K73">
            <v>3999.96</v>
          </cell>
          <cell r="L73">
            <v>0</v>
          </cell>
        </row>
        <row r="74">
          <cell r="A74" t="str">
            <v>08CUR21</v>
          </cell>
          <cell r="B74" t="str">
            <v>Educational Publishing</v>
          </cell>
          <cell r="C74" t="str">
            <v>Curriculum</v>
          </cell>
          <cell r="D74" t="str">
            <v>Field Sales - 20" iMac (2)</v>
          </cell>
          <cell r="E74">
            <v>5400</v>
          </cell>
          <cell r="G74">
            <v>450</v>
          </cell>
          <cell r="H74">
            <v>0</v>
          </cell>
          <cell r="I74">
            <v>450</v>
          </cell>
          <cell r="K74">
            <v>5400</v>
          </cell>
          <cell r="L74">
            <v>0</v>
          </cell>
        </row>
        <row r="75">
          <cell r="A75" t="str">
            <v>08CUR22</v>
          </cell>
          <cell r="B75" t="str">
            <v>Educational Publishing</v>
          </cell>
          <cell r="C75" t="str">
            <v>Curriculum</v>
          </cell>
          <cell r="D75" t="str">
            <v>Field Sales - LCD Projectors (39)</v>
          </cell>
          <cell r="E75">
            <v>78000</v>
          </cell>
          <cell r="G75">
            <v>6500</v>
          </cell>
          <cell r="H75">
            <v>0</v>
          </cell>
          <cell r="I75">
            <v>6500</v>
          </cell>
          <cell r="K75">
            <v>78000</v>
          </cell>
          <cell r="L75">
            <v>0</v>
          </cell>
        </row>
        <row r="76">
          <cell r="A76" t="str">
            <v>08CUR23</v>
          </cell>
          <cell r="B76" t="str">
            <v>Educational Publishing</v>
          </cell>
          <cell r="C76" t="str">
            <v>Curriculum</v>
          </cell>
          <cell r="D76" t="str">
            <v>Field Sales - Westmonth Office Relocation</v>
          </cell>
          <cell r="E76">
            <v>55800</v>
          </cell>
          <cell r="G76">
            <v>4650</v>
          </cell>
          <cell r="H76">
            <v>0</v>
          </cell>
          <cell r="I76">
            <v>4650</v>
          </cell>
          <cell r="K76">
            <v>55800</v>
          </cell>
          <cell r="L76">
            <v>0</v>
          </cell>
        </row>
        <row r="77">
          <cell r="A77" t="str">
            <v>08CUR24</v>
          </cell>
          <cell r="B77" t="str">
            <v>Educational Publishing</v>
          </cell>
          <cell r="C77" t="str">
            <v>Curriculum</v>
          </cell>
          <cell r="D77" t="str">
            <v>Field Sales - CRM Project</v>
          </cell>
          <cell r="E77">
            <v>309999.96000000002</v>
          </cell>
          <cell r="G77">
            <v>25833.33</v>
          </cell>
          <cell r="H77">
            <v>0</v>
          </cell>
          <cell r="I77">
            <v>25833.33</v>
          </cell>
          <cell r="K77">
            <v>309999.96000000002</v>
          </cell>
          <cell r="L77">
            <v>0</v>
          </cell>
        </row>
        <row r="78">
          <cell r="A78" t="str">
            <v>08CUR27</v>
          </cell>
          <cell r="B78" t="str">
            <v>Educational Publishing</v>
          </cell>
          <cell r="C78" t="str">
            <v>Curriculum</v>
          </cell>
          <cell r="D78" t="str">
            <v>Marketing - Administrator Punchout Test with San Diego</v>
          </cell>
          <cell r="E78">
            <v>300000</v>
          </cell>
          <cell r="G78">
            <v>25000</v>
          </cell>
          <cell r="H78">
            <v>0</v>
          </cell>
          <cell r="I78">
            <v>25000</v>
          </cell>
          <cell r="K78">
            <v>300000</v>
          </cell>
          <cell r="L78">
            <v>0</v>
          </cell>
        </row>
        <row r="79">
          <cell r="A79" t="str">
            <v>08CUR3</v>
          </cell>
          <cell r="B79" t="str">
            <v>Educational Publishing</v>
          </cell>
          <cell r="C79" t="str">
            <v>Curriculum</v>
          </cell>
          <cell r="D79" t="str">
            <v>Admin - Various Software</v>
          </cell>
          <cell r="E79">
            <v>1800</v>
          </cell>
          <cell r="G79">
            <v>150</v>
          </cell>
          <cell r="H79">
            <v>0</v>
          </cell>
          <cell r="I79">
            <v>150</v>
          </cell>
          <cell r="K79">
            <v>1800</v>
          </cell>
          <cell r="L79">
            <v>0</v>
          </cell>
        </row>
        <row r="80">
          <cell r="A80" t="str">
            <v>08CUR4</v>
          </cell>
          <cell r="B80" t="str">
            <v>Educational Publishing</v>
          </cell>
          <cell r="C80" t="str">
            <v>Curriculum</v>
          </cell>
          <cell r="D80" t="str">
            <v>Admin - Assessment</v>
          </cell>
          <cell r="E80">
            <v>1800</v>
          </cell>
          <cell r="G80">
            <v>150</v>
          </cell>
          <cell r="H80">
            <v>0</v>
          </cell>
          <cell r="I80">
            <v>150</v>
          </cell>
          <cell r="K80">
            <v>1800</v>
          </cell>
          <cell r="L80">
            <v>0</v>
          </cell>
        </row>
        <row r="81">
          <cell r="A81" t="str">
            <v>08CUR5</v>
          </cell>
          <cell r="B81" t="str">
            <v>Educational Publishing</v>
          </cell>
          <cell r="C81" t="str">
            <v>Curriculum</v>
          </cell>
          <cell r="D81" t="str">
            <v>Editorial - Various Software</v>
          </cell>
          <cell r="E81">
            <v>54414</v>
          </cell>
          <cell r="G81">
            <v>4534.5</v>
          </cell>
          <cell r="H81">
            <v>0</v>
          </cell>
          <cell r="I81">
            <v>4534.5</v>
          </cell>
          <cell r="K81">
            <v>54414</v>
          </cell>
          <cell r="L81">
            <v>0</v>
          </cell>
        </row>
        <row r="82">
          <cell r="A82" t="str">
            <v>08CUR6</v>
          </cell>
          <cell r="B82" t="str">
            <v>Educational Publishing</v>
          </cell>
          <cell r="C82" t="str">
            <v>Curriculum</v>
          </cell>
          <cell r="D82" t="str">
            <v>Editorial - Various Computers/ small hardware</v>
          </cell>
          <cell r="E82">
            <v>20925</v>
          </cell>
          <cell r="G82">
            <v>1743.75</v>
          </cell>
          <cell r="H82">
            <v>0</v>
          </cell>
          <cell r="I82">
            <v>1743.75</v>
          </cell>
          <cell r="K82">
            <v>20925</v>
          </cell>
          <cell r="L82">
            <v>0</v>
          </cell>
        </row>
        <row r="83">
          <cell r="A83" t="str">
            <v>08CUR7</v>
          </cell>
          <cell r="B83" t="str">
            <v>Educational Publishing</v>
          </cell>
          <cell r="C83" t="str">
            <v>Curriculum</v>
          </cell>
          <cell r="D83" t="str">
            <v>Editorial - Various Printers</v>
          </cell>
          <cell r="E83">
            <v>41580</v>
          </cell>
          <cell r="G83">
            <v>3465</v>
          </cell>
          <cell r="H83">
            <v>0</v>
          </cell>
          <cell r="I83">
            <v>3465</v>
          </cell>
          <cell r="K83">
            <v>41580</v>
          </cell>
          <cell r="L83">
            <v>0</v>
          </cell>
        </row>
        <row r="84">
          <cell r="A84" t="str">
            <v>08CUR8</v>
          </cell>
          <cell r="B84" t="str">
            <v>Educational Publishing</v>
          </cell>
          <cell r="C84" t="str">
            <v>Curriculum</v>
          </cell>
          <cell r="D84" t="str">
            <v>Editorial - Suitcase</v>
          </cell>
          <cell r="E84">
            <v>2199.96</v>
          </cell>
          <cell r="G84">
            <v>183.33</v>
          </cell>
          <cell r="H84">
            <v>0</v>
          </cell>
          <cell r="I84">
            <v>183.33</v>
          </cell>
          <cell r="K84">
            <v>2199.96</v>
          </cell>
          <cell r="L84">
            <v>0</v>
          </cell>
        </row>
        <row r="85">
          <cell r="A85" t="str">
            <v>08CUR9</v>
          </cell>
          <cell r="B85" t="str">
            <v>Educational Publishing</v>
          </cell>
          <cell r="C85" t="str">
            <v>Curriculum</v>
          </cell>
          <cell r="D85" t="str">
            <v>Editorial - G5 Towers</v>
          </cell>
          <cell r="E85">
            <v>24999.96</v>
          </cell>
          <cell r="G85">
            <v>2083.33</v>
          </cell>
          <cell r="H85">
            <v>0</v>
          </cell>
          <cell r="I85">
            <v>2083.33</v>
          </cell>
          <cell r="K85">
            <v>24999.96</v>
          </cell>
          <cell r="L85">
            <v>0</v>
          </cell>
        </row>
        <row r="86">
          <cell r="A86" t="str">
            <v>08PP1</v>
          </cell>
          <cell r="B86" t="str">
            <v>Educational Publishing</v>
          </cell>
          <cell r="C86" t="str">
            <v>Paperbacks</v>
          </cell>
          <cell r="D86" t="str">
            <v>RTL Packaging Template for New Products</v>
          </cell>
          <cell r="E86">
            <v>150000</v>
          </cell>
          <cell r="G86">
            <v>0</v>
          </cell>
          <cell r="H86">
            <v>0</v>
          </cell>
          <cell r="I86">
            <v>0</v>
          </cell>
          <cell r="K86">
            <v>150000</v>
          </cell>
          <cell r="L86">
            <v>0</v>
          </cell>
        </row>
        <row r="87">
          <cell r="A87" t="str">
            <v>08PP2</v>
          </cell>
          <cell r="B87" t="str">
            <v>Educational Publishing</v>
          </cell>
          <cell r="C87" t="str">
            <v>Paperbacks</v>
          </cell>
          <cell r="D87" t="str">
            <v>Editorial - equipment upgrades (purchase of MACs for new and existing employees)</v>
          </cell>
          <cell r="E87">
            <v>19800</v>
          </cell>
          <cell r="G87">
            <v>11800</v>
          </cell>
          <cell r="H87">
            <v>0</v>
          </cell>
          <cell r="I87">
            <v>11800</v>
          </cell>
          <cell r="K87">
            <v>19800</v>
          </cell>
          <cell r="L87">
            <v>0</v>
          </cell>
        </row>
        <row r="88">
          <cell r="A88" t="str">
            <v>08PP3</v>
          </cell>
          <cell r="B88" t="str">
            <v>Educational Publishing</v>
          </cell>
          <cell r="C88" t="str">
            <v>Paperbacks</v>
          </cell>
          <cell r="D88" t="str">
            <v>Marketing - equipment upgrades</v>
          </cell>
          <cell r="E88">
            <v>9000</v>
          </cell>
          <cell r="G88">
            <v>5000</v>
          </cell>
          <cell r="H88">
            <v>0</v>
          </cell>
          <cell r="I88">
            <v>5000</v>
          </cell>
          <cell r="K88">
            <v>9000</v>
          </cell>
          <cell r="L88">
            <v>0</v>
          </cell>
        </row>
        <row r="89">
          <cell r="A89" t="str">
            <v>08SLP1</v>
          </cell>
          <cell r="B89" t="str">
            <v>Educational Publishing</v>
          </cell>
          <cell r="C89" t="str">
            <v>SLP</v>
          </cell>
          <cell r="D89" t="str">
            <v>Peoplesoft CRM Software Implementation - Salesforce</v>
          </cell>
          <cell r="E89">
            <v>696999.96</v>
          </cell>
          <cell r="G89">
            <v>58083.33</v>
          </cell>
          <cell r="H89">
            <v>0</v>
          </cell>
          <cell r="I89">
            <v>58083.33</v>
          </cell>
          <cell r="K89">
            <v>696999.96</v>
          </cell>
          <cell r="L89">
            <v>0</v>
          </cell>
        </row>
        <row r="90">
          <cell r="A90" t="str">
            <v>08TR1</v>
          </cell>
          <cell r="B90" t="str">
            <v>Educational Publishing</v>
          </cell>
          <cell r="C90" t="str">
            <v>Teaching Resources</v>
          </cell>
          <cell r="D90" t="str">
            <v>MAC Computers &amp; Related</v>
          </cell>
          <cell r="E90">
            <v>24999.96</v>
          </cell>
          <cell r="G90">
            <v>2083.33</v>
          </cell>
          <cell r="H90">
            <v>0</v>
          </cell>
          <cell r="I90">
            <v>2083.33</v>
          </cell>
          <cell r="K90">
            <v>24999.96</v>
          </cell>
          <cell r="L90">
            <v>0</v>
          </cell>
        </row>
        <row r="91">
          <cell r="A91" t="str">
            <v>08TR2</v>
          </cell>
          <cell r="B91" t="str">
            <v>Educational Publishing</v>
          </cell>
          <cell r="C91" t="str">
            <v>Teaching Resources</v>
          </cell>
          <cell r="D91" t="str">
            <v>Printers/Scanners</v>
          </cell>
          <cell r="E91">
            <v>4033.32</v>
          </cell>
          <cell r="G91">
            <v>0</v>
          </cell>
          <cell r="H91">
            <v>0</v>
          </cell>
          <cell r="I91">
            <v>0</v>
          </cell>
          <cell r="K91">
            <v>4033.32</v>
          </cell>
          <cell r="L91">
            <v>0</v>
          </cell>
        </row>
        <row r="92">
          <cell r="A92" t="str">
            <v>08TR3</v>
          </cell>
          <cell r="B92" t="str">
            <v>Educational Publishing</v>
          </cell>
          <cell r="C92" t="str">
            <v>Teaching Resources</v>
          </cell>
          <cell r="D92" t="str">
            <v>Other</v>
          </cell>
          <cell r="E92">
            <v>4033.32</v>
          </cell>
          <cell r="G92">
            <v>833.33</v>
          </cell>
          <cell r="H92">
            <v>0</v>
          </cell>
          <cell r="I92">
            <v>833.33</v>
          </cell>
          <cell r="K92">
            <v>4033.32</v>
          </cell>
          <cell r="L92">
            <v>0</v>
          </cell>
        </row>
        <row r="93">
          <cell r="A93" t="str">
            <v>08TSP1</v>
          </cell>
          <cell r="B93" t="str">
            <v>Educational Publishing</v>
          </cell>
          <cell r="C93" t="str">
            <v>TSP</v>
          </cell>
          <cell r="D93" t="str">
            <v>TSP-3 Servers replace</v>
          </cell>
          <cell r="E93">
            <v>17100</v>
          </cell>
          <cell r="G93">
            <v>0</v>
          </cell>
          <cell r="H93">
            <v>0</v>
          </cell>
          <cell r="I93">
            <v>0</v>
          </cell>
          <cell r="K93">
            <v>17100</v>
          </cell>
          <cell r="L93">
            <v>0</v>
          </cell>
        </row>
        <row r="94">
          <cell r="A94" t="str">
            <v>08TSP2</v>
          </cell>
          <cell r="B94" t="str">
            <v>Educational Publishing</v>
          </cell>
          <cell r="C94" t="str">
            <v>TSP</v>
          </cell>
          <cell r="D94" t="str">
            <v>TSP-4 Other non-IT</v>
          </cell>
          <cell r="E94">
            <v>7200</v>
          </cell>
          <cell r="G94">
            <v>0</v>
          </cell>
          <cell r="H94">
            <v>0</v>
          </cell>
          <cell r="I94">
            <v>0</v>
          </cell>
          <cell r="K94">
            <v>7200</v>
          </cell>
          <cell r="L94">
            <v>0</v>
          </cell>
        </row>
        <row r="95">
          <cell r="A95" t="str">
            <v>08TSP3</v>
          </cell>
          <cell r="B95" t="str">
            <v>Educational Publishing</v>
          </cell>
          <cell r="C95" t="str">
            <v>TSP</v>
          </cell>
          <cell r="D95" t="str">
            <v>TSP-5 Other</v>
          </cell>
          <cell r="E95">
            <v>60000</v>
          </cell>
          <cell r="G95">
            <v>5000</v>
          </cell>
          <cell r="H95">
            <v>0</v>
          </cell>
          <cell r="I95">
            <v>5000</v>
          </cell>
          <cell r="K95">
            <v>60000</v>
          </cell>
          <cell r="L95">
            <v>0</v>
          </cell>
        </row>
        <row r="96">
          <cell r="A96" t="str">
            <v>08ARGNT1</v>
          </cell>
          <cell r="B96" t="str">
            <v>International</v>
          </cell>
          <cell r="C96" t="str">
            <v>Argentina</v>
          </cell>
          <cell r="D96" t="str">
            <v>Software Upgrade</v>
          </cell>
          <cell r="E96">
            <v>5000.04</v>
          </cell>
          <cell r="G96">
            <v>416.67</v>
          </cell>
          <cell r="H96">
            <v>0</v>
          </cell>
          <cell r="I96">
            <v>416.67</v>
          </cell>
          <cell r="K96">
            <v>5000.04</v>
          </cell>
          <cell r="L96">
            <v>0</v>
          </cell>
        </row>
        <row r="97">
          <cell r="A97" t="str">
            <v>08AUST1</v>
          </cell>
          <cell r="B97" t="str">
            <v>International</v>
          </cell>
          <cell r="C97" t="str">
            <v>Australia</v>
          </cell>
          <cell r="D97" t="str">
            <v>Expansion-Building</v>
          </cell>
          <cell r="E97">
            <v>2527800</v>
          </cell>
          <cell r="G97">
            <v>210650</v>
          </cell>
          <cell r="H97">
            <v>0</v>
          </cell>
          <cell r="I97">
            <v>210650</v>
          </cell>
          <cell r="K97">
            <v>2527800</v>
          </cell>
          <cell r="L97">
            <v>0</v>
          </cell>
        </row>
        <row r="98">
          <cell r="A98" t="str">
            <v>08AUST10</v>
          </cell>
          <cell r="B98" t="str">
            <v>International</v>
          </cell>
          <cell r="C98" t="str">
            <v>Australia</v>
          </cell>
          <cell r="D98" t="str">
            <v>Citrix Servers</v>
          </cell>
          <cell r="E98">
            <v>5000.04</v>
          </cell>
          <cell r="G98">
            <v>416.67</v>
          </cell>
          <cell r="H98">
            <v>0</v>
          </cell>
          <cell r="I98">
            <v>416.67</v>
          </cell>
          <cell r="K98">
            <v>5000.04</v>
          </cell>
          <cell r="L98">
            <v>0</v>
          </cell>
        </row>
        <row r="99">
          <cell r="A99" t="str">
            <v>08AUST11</v>
          </cell>
          <cell r="B99" t="str">
            <v>International</v>
          </cell>
          <cell r="C99" t="str">
            <v>Australia</v>
          </cell>
          <cell r="D99" t="str">
            <v>BPay/Phone Banking Retail</v>
          </cell>
          <cell r="E99">
            <v>11000.04</v>
          </cell>
          <cell r="G99">
            <v>916.67</v>
          </cell>
          <cell r="H99">
            <v>0</v>
          </cell>
          <cell r="I99">
            <v>916.67</v>
          </cell>
          <cell r="K99">
            <v>11000.04</v>
          </cell>
          <cell r="L99">
            <v>0</v>
          </cell>
        </row>
        <row r="100">
          <cell r="A100" t="str">
            <v>08AUST2</v>
          </cell>
          <cell r="B100" t="str">
            <v>International</v>
          </cell>
          <cell r="C100" t="str">
            <v>Australia</v>
          </cell>
          <cell r="D100" t="str">
            <v>Warehouse Expansion-Fittings</v>
          </cell>
          <cell r="E100">
            <v>335653.56</v>
          </cell>
          <cell r="G100">
            <v>27971.13</v>
          </cell>
          <cell r="H100">
            <v>0</v>
          </cell>
          <cell r="I100">
            <v>27971.13</v>
          </cell>
          <cell r="K100">
            <v>335653.56</v>
          </cell>
          <cell r="L100">
            <v>0</v>
          </cell>
        </row>
        <row r="101">
          <cell r="A101" t="str">
            <v>08AUST3</v>
          </cell>
          <cell r="B101" t="str">
            <v>International</v>
          </cell>
          <cell r="C101" t="str">
            <v>Australia</v>
          </cell>
          <cell r="D101" t="str">
            <v>Fire Safety</v>
          </cell>
          <cell r="E101">
            <v>120000</v>
          </cell>
          <cell r="G101">
            <v>10000</v>
          </cell>
          <cell r="H101">
            <v>0</v>
          </cell>
          <cell r="I101">
            <v>10000</v>
          </cell>
          <cell r="K101">
            <v>120000</v>
          </cell>
          <cell r="L101">
            <v>0</v>
          </cell>
        </row>
        <row r="102">
          <cell r="A102" t="str">
            <v>08AUST4</v>
          </cell>
          <cell r="B102" t="str">
            <v>International</v>
          </cell>
          <cell r="C102" t="str">
            <v>Australia</v>
          </cell>
          <cell r="D102" t="str">
            <v xml:space="preserve">New  Higher ReachTurret for new WH elevated roof </v>
          </cell>
          <cell r="E102">
            <v>153200.04</v>
          </cell>
          <cell r="G102">
            <v>12766.67</v>
          </cell>
          <cell r="H102">
            <v>0</v>
          </cell>
          <cell r="I102">
            <v>12766.67</v>
          </cell>
          <cell r="K102">
            <v>153200.04</v>
          </cell>
          <cell r="L102">
            <v>0</v>
          </cell>
        </row>
        <row r="103">
          <cell r="A103" t="str">
            <v>08AUST5</v>
          </cell>
          <cell r="B103" t="str">
            <v>International</v>
          </cell>
          <cell r="C103" t="str">
            <v>Australia</v>
          </cell>
          <cell r="D103" t="str">
            <v>General Office Refurbishment/Relocations</v>
          </cell>
          <cell r="E103">
            <v>39066</v>
          </cell>
          <cell r="G103">
            <v>3255.5</v>
          </cell>
          <cell r="H103">
            <v>0</v>
          </cell>
          <cell r="I103">
            <v>3255.5</v>
          </cell>
          <cell r="K103">
            <v>39066</v>
          </cell>
          <cell r="L103">
            <v>0</v>
          </cell>
        </row>
        <row r="104">
          <cell r="A104" t="str">
            <v>08AUST6</v>
          </cell>
          <cell r="B104" t="str">
            <v>International</v>
          </cell>
          <cell r="C104" t="str">
            <v>Australia</v>
          </cell>
          <cell r="D104" t="str">
            <v>Conveying for WH (Despatch)</v>
          </cell>
          <cell r="E104">
            <v>26810.04</v>
          </cell>
          <cell r="G104">
            <v>2234.17</v>
          </cell>
          <cell r="H104">
            <v>0</v>
          </cell>
          <cell r="I104">
            <v>2234.17</v>
          </cell>
          <cell r="K104">
            <v>26810.04</v>
          </cell>
          <cell r="L104">
            <v>0</v>
          </cell>
        </row>
        <row r="105">
          <cell r="A105" t="str">
            <v>08AUST7</v>
          </cell>
          <cell r="B105" t="str">
            <v>International</v>
          </cell>
          <cell r="C105" t="str">
            <v>Australia</v>
          </cell>
          <cell r="D105" t="str">
            <v>Online Ordering-New Media</v>
          </cell>
          <cell r="E105">
            <v>77000.039999999994</v>
          </cell>
          <cell r="G105">
            <v>6416.67</v>
          </cell>
          <cell r="H105">
            <v>0</v>
          </cell>
          <cell r="I105">
            <v>6416.67</v>
          </cell>
          <cell r="K105">
            <v>77000.039999999994</v>
          </cell>
          <cell r="L105">
            <v>0</v>
          </cell>
        </row>
        <row r="106">
          <cell r="A106" t="str">
            <v>08AUST8</v>
          </cell>
          <cell r="B106" t="str">
            <v>International</v>
          </cell>
          <cell r="C106" t="str">
            <v>Australia</v>
          </cell>
          <cell r="D106" t="str">
            <v>JADE Development</v>
          </cell>
          <cell r="E106">
            <v>84000</v>
          </cell>
          <cell r="G106">
            <v>7000</v>
          </cell>
          <cell r="H106">
            <v>0</v>
          </cell>
          <cell r="I106">
            <v>7000</v>
          </cell>
          <cell r="K106">
            <v>84000</v>
          </cell>
          <cell r="L106">
            <v>0</v>
          </cell>
        </row>
        <row r="107">
          <cell r="A107" t="str">
            <v>08AUST9</v>
          </cell>
          <cell r="B107" t="str">
            <v>International</v>
          </cell>
          <cell r="C107" t="str">
            <v>Australia</v>
          </cell>
          <cell r="D107" t="str">
            <v>Jade User Licences</v>
          </cell>
          <cell r="E107">
            <v>23000.04</v>
          </cell>
          <cell r="G107">
            <v>1916.67</v>
          </cell>
          <cell r="H107">
            <v>0</v>
          </cell>
          <cell r="I107">
            <v>1916.67</v>
          </cell>
          <cell r="K107">
            <v>23000.04</v>
          </cell>
          <cell r="L107">
            <v>0</v>
          </cell>
        </row>
        <row r="108">
          <cell r="A108" t="str">
            <v>08CAN1</v>
          </cell>
          <cell r="B108" t="str">
            <v>International</v>
          </cell>
          <cell r="C108" t="str">
            <v>Canada</v>
          </cell>
          <cell r="D108" t="str">
            <v>Dematic Picking System</v>
          </cell>
          <cell r="E108">
            <v>996066.36</v>
          </cell>
          <cell r="G108">
            <v>83005.53</v>
          </cell>
          <cell r="H108">
            <v>0</v>
          </cell>
          <cell r="I108">
            <v>83005.53</v>
          </cell>
          <cell r="K108">
            <v>996066.36</v>
          </cell>
          <cell r="L108">
            <v>0</v>
          </cell>
        </row>
        <row r="109">
          <cell r="A109" t="str">
            <v>08CAN10</v>
          </cell>
          <cell r="B109" t="str">
            <v>International</v>
          </cell>
          <cell r="C109" t="str">
            <v>Canada</v>
          </cell>
          <cell r="D109" t="str">
            <v>Book Fair cases</v>
          </cell>
          <cell r="E109">
            <v>188583.96</v>
          </cell>
          <cell r="G109">
            <v>15715.33</v>
          </cell>
          <cell r="H109">
            <v>0</v>
          </cell>
          <cell r="I109">
            <v>15715.33</v>
          </cell>
          <cell r="K109">
            <v>188583.96</v>
          </cell>
          <cell r="L109">
            <v>0</v>
          </cell>
        </row>
        <row r="110">
          <cell r="A110" t="str">
            <v>08CAN11</v>
          </cell>
          <cell r="B110" t="str">
            <v>International</v>
          </cell>
          <cell r="C110" t="str">
            <v>Canada</v>
          </cell>
          <cell r="D110" t="str">
            <v>Various Book Fair warehouse moves</v>
          </cell>
          <cell r="E110">
            <v>42431.4</v>
          </cell>
          <cell r="G110">
            <v>3535.95</v>
          </cell>
          <cell r="H110">
            <v>0</v>
          </cell>
          <cell r="I110">
            <v>3535.95</v>
          </cell>
          <cell r="K110">
            <v>42431.4</v>
          </cell>
          <cell r="L110">
            <v>0</v>
          </cell>
        </row>
        <row r="111">
          <cell r="A111" t="str">
            <v>08CAN12</v>
          </cell>
          <cell r="B111" t="str">
            <v>International</v>
          </cell>
          <cell r="C111" t="str">
            <v>Canada</v>
          </cell>
          <cell r="D111" t="str">
            <v>Book Fair warehouse racking</v>
          </cell>
          <cell r="E111">
            <v>81005.399999999994</v>
          </cell>
          <cell r="G111">
            <v>6750.45</v>
          </cell>
          <cell r="H111">
            <v>0</v>
          </cell>
          <cell r="I111">
            <v>6750.45</v>
          </cell>
          <cell r="K111">
            <v>81005.399999999994</v>
          </cell>
          <cell r="L111">
            <v>0</v>
          </cell>
        </row>
        <row r="112">
          <cell r="A112" t="str">
            <v>08CAN13</v>
          </cell>
          <cell r="B112" t="str">
            <v>International</v>
          </cell>
          <cell r="C112" t="str">
            <v>Canada</v>
          </cell>
          <cell r="D112" t="str">
            <v>Book Fair lease truck buyouts</v>
          </cell>
          <cell r="E112">
            <v>36259.56</v>
          </cell>
          <cell r="G112">
            <v>3021.63</v>
          </cell>
          <cell r="H112">
            <v>0</v>
          </cell>
          <cell r="I112">
            <v>3021.63</v>
          </cell>
          <cell r="K112">
            <v>36259.56</v>
          </cell>
          <cell r="L112">
            <v>0</v>
          </cell>
        </row>
        <row r="113">
          <cell r="A113" t="str">
            <v>08CAN14</v>
          </cell>
          <cell r="B113" t="str">
            <v>International</v>
          </cell>
          <cell r="C113" t="str">
            <v>Canada</v>
          </cell>
          <cell r="D113" t="str">
            <v>Leasehold Improvement Book Fairs</v>
          </cell>
          <cell r="E113">
            <v>9000</v>
          </cell>
          <cell r="G113">
            <v>750</v>
          </cell>
          <cell r="H113">
            <v>0</v>
          </cell>
          <cell r="I113">
            <v>750</v>
          </cell>
          <cell r="K113">
            <v>9000</v>
          </cell>
          <cell r="L113">
            <v>0</v>
          </cell>
        </row>
        <row r="114">
          <cell r="A114" t="str">
            <v>08CAN15</v>
          </cell>
          <cell r="B114" t="str">
            <v>International</v>
          </cell>
          <cell r="C114" t="str">
            <v>Canada</v>
          </cell>
          <cell r="D114" t="str">
            <v>ADDITIONAL SPENDING DECREASE TASK</v>
          </cell>
          <cell r="E114">
            <v>-300000</v>
          </cell>
          <cell r="G114">
            <v>-25000</v>
          </cell>
          <cell r="H114">
            <v>0</v>
          </cell>
          <cell r="I114">
            <v>-25000</v>
          </cell>
          <cell r="K114">
            <v>-300000</v>
          </cell>
          <cell r="L114">
            <v>0</v>
          </cell>
        </row>
        <row r="115">
          <cell r="A115" t="str">
            <v>08CAN2</v>
          </cell>
          <cell r="B115" t="str">
            <v>International</v>
          </cell>
          <cell r="C115" t="str">
            <v>Canada</v>
          </cell>
          <cell r="D115" t="str">
            <v>Warehouse additions Dematic</v>
          </cell>
          <cell r="E115">
            <v>315449.64</v>
          </cell>
          <cell r="G115">
            <v>26287.47</v>
          </cell>
          <cell r="H115">
            <v>0</v>
          </cell>
          <cell r="I115">
            <v>26287.47</v>
          </cell>
          <cell r="K115">
            <v>315449.64</v>
          </cell>
          <cell r="L115">
            <v>0</v>
          </cell>
        </row>
        <row r="116">
          <cell r="A116" t="str">
            <v>08CAN3</v>
          </cell>
          <cell r="B116" t="str">
            <v>International</v>
          </cell>
          <cell r="C116" t="str">
            <v>Canada</v>
          </cell>
          <cell r="D116" t="str">
            <v>PC Equipment additions Dematic</v>
          </cell>
          <cell r="E116">
            <v>204013.56</v>
          </cell>
          <cell r="G116">
            <v>17001.13</v>
          </cell>
          <cell r="H116">
            <v>0</v>
          </cell>
          <cell r="I116">
            <v>17001.13</v>
          </cell>
          <cell r="K116">
            <v>204013.56</v>
          </cell>
          <cell r="L116">
            <v>0</v>
          </cell>
        </row>
        <row r="117">
          <cell r="A117" t="str">
            <v>08CAN4</v>
          </cell>
          <cell r="B117" t="str">
            <v>International</v>
          </cell>
          <cell r="C117" t="str">
            <v>Canada</v>
          </cell>
          <cell r="D117" t="str">
            <v>King Street air conditioning units</v>
          </cell>
          <cell r="E117">
            <v>18999.96</v>
          </cell>
          <cell r="G117">
            <v>1583.33</v>
          </cell>
          <cell r="H117">
            <v>0</v>
          </cell>
          <cell r="I117">
            <v>1583.33</v>
          </cell>
          <cell r="K117">
            <v>18999.96</v>
          </cell>
          <cell r="L117">
            <v>0</v>
          </cell>
        </row>
        <row r="118">
          <cell r="A118" t="str">
            <v>08CAN5</v>
          </cell>
          <cell r="B118" t="str">
            <v>International</v>
          </cell>
          <cell r="C118" t="str">
            <v>Canada</v>
          </cell>
          <cell r="D118" t="str">
            <v>2 Book Club packaging machines</v>
          </cell>
          <cell r="E118">
            <v>40288.44</v>
          </cell>
          <cell r="G118">
            <v>3357.37</v>
          </cell>
          <cell r="H118">
            <v>0</v>
          </cell>
          <cell r="I118">
            <v>3357.37</v>
          </cell>
          <cell r="K118">
            <v>40288.44</v>
          </cell>
          <cell r="L118">
            <v>0</v>
          </cell>
        </row>
        <row r="119">
          <cell r="A119" t="str">
            <v>08CAN6</v>
          </cell>
          <cell r="B119" t="str">
            <v>International</v>
          </cell>
          <cell r="C119" t="str">
            <v>Canada</v>
          </cell>
          <cell r="D119" t="str">
            <v>Newmarket Warehouse improvements</v>
          </cell>
          <cell r="E119">
            <v>124722.6</v>
          </cell>
          <cell r="G119">
            <v>10393.549999999999</v>
          </cell>
          <cell r="H119">
            <v>0</v>
          </cell>
          <cell r="I119">
            <v>10393.549999999999</v>
          </cell>
          <cell r="K119">
            <v>124722.6</v>
          </cell>
          <cell r="L119">
            <v>0</v>
          </cell>
        </row>
        <row r="120">
          <cell r="A120" t="str">
            <v>08CAN7</v>
          </cell>
          <cell r="B120" t="str">
            <v>International</v>
          </cell>
          <cell r="C120" t="str">
            <v>Canada</v>
          </cell>
          <cell r="D120" t="str">
            <v>PC Equipment /Printers/Network Upgrades</v>
          </cell>
          <cell r="E120">
            <v>200584.8</v>
          </cell>
          <cell r="G120">
            <v>16715.400000000001</v>
          </cell>
          <cell r="H120">
            <v>0</v>
          </cell>
          <cell r="I120">
            <v>16715.400000000001</v>
          </cell>
          <cell r="K120">
            <v>200584.8</v>
          </cell>
          <cell r="L120">
            <v>0</v>
          </cell>
        </row>
        <row r="121">
          <cell r="A121" t="str">
            <v>08CAN8</v>
          </cell>
          <cell r="B121" t="str">
            <v>International</v>
          </cell>
          <cell r="C121" t="str">
            <v>Canada</v>
          </cell>
          <cell r="D121" t="str">
            <v>Markham Data centre</v>
          </cell>
          <cell r="E121">
            <v>86577.24</v>
          </cell>
          <cell r="G121">
            <v>7214.77</v>
          </cell>
          <cell r="H121">
            <v>0</v>
          </cell>
          <cell r="I121">
            <v>7214.77</v>
          </cell>
          <cell r="K121">
            <v>86577.24</v>
          </cell>
          <cell r="L121">
            <v>0</v>
          </cell>
        </row>
        <row r="122">
          <cell r="A122" t="str">
            <v>08CAN9</v>
          </cell>
          <cell r="B122" t="str">
            <v>International</v>
          </cell>
          <cell r="C122" t="str">
            <v>Canada</v>
          </cell>
          <cell r="D122" t="str">
            <v>Hillmount Parking Lot repaving</v>
          </cell>
          <cell r="E122">
            <v>36859.56</v>
          </cell>
          <cell r="G122">
            <v>3071.63</v>
          </cell>
          <cell r="H122">
            <v>0</v>
          </cell>
          <cell r="I122">
            <v>3071.63</v>
          </cell>
          <cell r="K122">
            <v>36859.56</v>
          </cell>
          <cell r="L122">
            <v>0</v>
          </cell>
        </row>
        <row r="123">
          <cell r="A123" t="str">
            <v>08CARIBE1</v>
          </cell>
          <cell r="B123" t="str">
            <v>International</v>
          </cell>
          <cell r="C123" t="str">
            <v>Caribe</v>
          </cell>
          <cell r="D123" t="str">
            <v>New Warehouse Facilities - Racks</v>
          </cell>
          <cell r="E123">
            <v>99999.96</v>
          </cell>
          <cell r="G123">
            <v>8333.33</v>
          </cell>
          <cell r="H123">
            <v>0</v>
          </cell>
          <cell r="I123">
            <v>8333.33</v>
          </cell>
          <cell r="K123">
            <v>99999.96</v>
          </cell>
          <cell r="L123">
            <v>0</v>
          </cell>
        </row>
        <row r="124">
          <cell r="A124" t="str">
            <v>08CARIBE2</v>
          </cell>
          <cell r="B124" t="str">
            <v>International</v>
          </cell>
          <cell r="C124" t="str">
            <v>Caribe</v>
          </cell>
          <cell r="D124" t="str">
            <v>New Warehouse Facilities - Fingerlift</v>
          </cell>
          <cell r="E124">
            <v>50000.04</v>
          </cell>
          <cell r="G124">
            <v>4166.67</v>
          </cell>
          <cell r="H124">
            <v>0</v>
          </cell>
          <cell r="I124">
            <v>4166.67</v>
          </cell>
          <cell r="K124">
            <v>50000.04</v>
          </cell>
          <cell r="L124">
            <v>0</v>
          </cell>
        </row>
        <row r="125">
          <cell r="A125" t="str">
            <v>08CARIBE3</v>
          </cell>
          <cell r="B125" t="str">
            <v>International</v>
          </cell>
          <cell r="C125" t="str">
            <v>Caribe</v>
          </cell>
          <cell r="D125" t="str">
            <v>New Warehouse Facilities - Office Space Construction</v>
          </cell>
          <cell r="E125">
            <v>22500</v>
          </cell>
          <cell r="G125">
            <v>1875</v>
          </cell>
          <cell r="H125">
            <v>0</v>
          </cell>
          <cell r="I125">
            <v>1875</v>
          </cell>
          <cell r="K125">
            <v>22500</v>
          </cell>
          <cell r="L125">
            <v>0</v>
          </cell>
        </row>
        <row r="126">
          <cell r="A126" t="str">
            <v>08CARIBE4</v>
          </cell>
          <cell r="B126" t="str">
            <v>International</v>
          </cell>
          <cell r="C126" t="str">
            <v>Caribe</v>
          </cell>
          <cell r="D126" t="str">
            <v>New Warehouse Facilities - Book Fair Bookcases</v>
          </cell>
          <cell r="E126">
            <v>24999.96</v>
          </cell>
          <cell r="G126">
            <v>2083.33</v>
          </cell>
          <cell r="H126">
            <v>0</v>
          </cell>
          <cell r="I126">
            <v>2083.33</v>
          </cell>
          <cell r="K126">
            <v>24999.96</v>
          </cell>
          <cell r="L126">
            <v>0</v>
          </cell>
        </row>
        <row r="127">
          <cell r="A127" t="str">
            <v>08CARIBE5</v>
          </cell>
          <cell r="B127" t="str">
            <v>International</v>
          </cell>
          <cell r="C127" t="str">
            <v>Caribe</v>
          </cell>
          <cell r="D127" t="str">
            <v>Grolier Office Remodelation (Collections Call Center) - Office Construction</v>
          </cell>
          <cell r="E127">
            <v>54000</v>
          </cell>
          <cell r="G127">
            <v>4500</v>
          </cell>
          <cell r="H127">
            <v>0</v>
          </cell>
          <cell r="I127">
            <v>4500</v>
          </cell>
          <cell r="K127">
            <v>54000</v>
          </cell>
          <cell r="L127">
            <v>0</v>
          </cell>
        </row>
        <row r="128">
          <cell r="A128" t="str">
            <v>08CARIBE6</v>
          </cell>
          <cell r="B128" t="str">
            <v>International</v>
          </cell>
          <cell r="C128" t="str">
            <v>Caribe</v>
          </cell>
          <cell r="D128" t="str">
            <v>Grolier Office Remodelation (Collections Call Center) - Computers/Software</v>
          </cell>
          <cell r="E128">
            <v>12999.96</v>
          </cell>
          <cell r="G128">
            <v>1083.33</v>
          </cell>
          <cell r="H128">
            <v>0</v>
          </cell>
          <cell r="I128">
            <v>1083.33</v>
          </cell>
          <cell r="K128">
            <v>12999.96</v>
          </cell>
          <cell r="L128">
            <v>0</v>
          </cell>
        </row>
        <row r="129">
          <cell r="A129" t="str">
            <v>08CHINA1</v>
          </cell>
          <cell r="B129" t="str">
            <v>International</v>
          </cell>
          <cell r="C129" t="str">
            <v>China</v>
          </cell>
          <cell r="D129" t="str">
            <v>Leasehold improvements</v>
          </cell>
          <cell r="E129">
            <v>218000.04</v>
          </cell>
          <cell r="G129">
            <v>18166.669999999998</v>
          </cell>
          <cell r="H129">
            <v>0</v>
          </cell>
          <cell r="I129">
            <v>18166.669999999998</v>
          </cell>
          <cell r="K129">
            <v>218000.04</v>
          </cell>
          <cell r="L129">
            <v>0</v>
          </cell>
        </row>
        <row r="130">
          <cell r="A130" t="str">
            <v>08CHINA2</v>
          </cell>
          <cell r="B130" t="str">
            <v>International</v>
          </cell>
          <cell r="C130" t="str">
            <v>China</v>
          </cell>
          <cell r="D130" t="str">
            <v>Computer and equipment</v>
          </cell>
          <cell r="E130">
            <v>102999.96</v>
          </cell>
          <cell r="G130">
            <v>8583.33</v>
          </cell>
          <cell r="H130">
            <v>0</v>
          </cell>
          <cell r="I130">
            <v>8583.33</v>
          </cell>
          <cell r="K130">
            <v>102999.96</v>
          </cell>
          <cell r="L130">
            <v>0</v>
          </cell>
        </row>
        <row r="131">
          <cell r="A131" t="str">
            <v>08GINDIA1</v>
          </cell>
          <cell r="B131" t="str">
            <v>International</v>
          </cell>
          <cell r="C131" t="str">
            <v>Grolier India</v>
          </cell>
          <cell r="D131" t="str">
            <v>Computer - Hardware &amp; Software</v>
          </cell>
          <cell r="E131">
            <v>5000.04</v>
          </cell>
          <cell r="G131">
            <v>416.67</v>
          </cell>
          <cell r="H131">
            <v>0</v>
          </cell>
          <cell r="I131">
            <v>416.67</v>
          </cell>
          <cell r="K131">
            <v>5000.04</v>
          </cell>
          <cell r="L131">
            <v>0</v>
          </cell>
        </row>
        <row r="132">
          <cell r="A132" t="str">
            <v>08GINDIA2</v>
          </cell>
          <cell r="B132" t="str">
            <v>International</v>
          </cell>
          <cell r="C132" t="str">
            <v>Grolier India</v>
          </cell>
          <cell r="D132" t="str">
            <v>Leasehold Improvements</v>
          </cell>
          <cell r="E132">
            <v>24999.96</v>
          </cell>
          <cell r="G132">
            <v>2083.33</v>
          </cell>
          <cell r="H132">
            <v>0</v>
          </cell>
          <cell r="I132">
            <v>2083.33</v>
          </cell>
          <cell r="K132">
            <v>24999.96</v>
          </cell>
          <cell r="L132">
            <v>0</v>
          </cell>
        </row>
        <row r="133">
          <cell r="A133" t="str">
            <v>08HKHO1</v>
          </cell>
          <cell r="B133" t="str">
            <v>International</v>
          </cell>
          <cell r="C133" t="str">
            <v>HKHO</v>
          </cell>
          <cell r="D133" t="str">
            <v>Computer &amp; software</v>
          </cell>
          <cell r="E133">
            <v>3000</v>
          </cell>
          <cell r="G133">
            <v>250</v>
          </cell>
          <cell r="H133">
            <v>0</v>
          </cell>
          <cell r="I133">
            <v>250</v>
          </cell>
          <cell r="K133">
            <v>3000</v>
          </cell>
          <cell r="L133">
            <v>0</v>
          </cell>
        </row>
        <row r="134">
          <cell r="A134" t="str">
            <v>08HKHO2</v>
          </cell>
          <cell r="B134" t="str">
            <v>International</v>
          </cell>
          <cell r="C134" t="str">
            <v>HKHO</v>
          </cell>
          <cell r="D134" t="str">
            <v>Leasehold improvement for new office</v>
          </cell>
          <cell r="E134">
            <v>60000</v>
          </cell>
          <cell r="G134">
            <v>5000</v>
          </cell>
          <cell r="H134">
            <v>0</v>
          </cell>
          <cell r="I134">
            <v>5000</v>
          </cell>
          <cell r="K134">
            <v>60000</v>
          </cell>
          <cell r="L134">
            <v>0</v>
          </cell>
        </row>
        <row r="135">
          <cell r="A135" t="str">
            <v>08HK1</v>
          </cell>
          <cell r="B135" t="str">
            <v>International</v>
          </cell>
          <cell r="C135" t="str">
            <v>Hong Kong</v>
          </cell>
          <cell r="D135" t="str">
            <v>Computer hardware &amp; software</v>
          </cell>
          <cell r="E135">
            <v>10650</v>
          </cell>
          <cell r="G135">
            <v>887.5</v>
          </cell>
          <cell r="H135">
            <v>0</v>
          </cell>
          <cell r="I135">
            <v>887.5</v>
          </cell>
          <cell r="K135">
            <v>10650</v>
          </cell>
          <cell r="L135">
            <v>0</v>
          </cell>
        </row>
        <row r="136">
          <cell r="A136" t="str">
            <v>08INDIA1</v>
          </cell>
          <cell r="B136" t="str">
            <v>International</v>
          </cell>
          <cell r="C136" t="str">
            <v>India</v>
          </cell>
          <cell r="D136" t="str">
            <v>Computer - Hardware</v>
          </cell>
          <cell r="E136">
            <v>32634</v>
          </cell>
          <cell r="G136">
            <v>2719.5</v>
          </cell>
          <cell r="H136">
            <v>0</v>
          </cell>
          <cell r="I136">
            <v>2719.5</v>
          </cell>
          <cell r="K136">
            <v>32634</v>
          </cell>
          <cell r="L136">
            <v>0</v>
          </cell>
        </row>
        <row r="137">
          <cell r="A137" t="str">
            <v>08INDIA2</v>
          </cell>
          <cell r="B137" t="str">
            <v>International</v>
          </cell>
          <cell r="C137" t="str">
            <v>India</v>
          </cell>
          <cell r="D137" t="str">
            <v>Computer - Software</v>
          </cell>
          <cell r="E137">
            <v>17565.72</v>
          </cell>
          <cell r="G137">
            <v>1463.81</v>
          </cell>
          <cell r="H137">
            <v>0</v>
          </cell>
          <cell r="I137">
            <v>1463.81</v>
          </cell>
          <cell r="K137">
            <v>17565.72</v>
          </cell>
          <cell r="L137">
            <v>0</v>
          </cell>
        </row>
        <row r="138">
          <cell r="A138" t="str">
            <v>08INDIA3</v>
          </cell>
          <cell r="B138" t="str">
            <v>International</v>
          </cell>
          <cell r="C138" t="str">
            <v>India</v>
          </cell>
          <cell r="D138" t="str">
            <v>Book Cases and Racks</v>
          </cell>
          <cell r="E138">
            <v>13320</v>
          </cell>
          <cell r="G138">
            <v>1110</v>
          </cell>
          <cell r="H138">
            <v>0</v>
          </cell>
          <cell r="I138">
            <v>1110</v>
          </cell>
          <cell r="K138">
            <v>13320</v>
          </cell>
          <cell r="L138">
            <v>0</v>
          </cell>
        </row>
        <row r="139">
          <cell r="A139" t="str">
            <v>08INDIA4</v>
          </cell>
          <cell r="B139" t="str">
            <v>International</v>
          </cell>
          <cell r="C139" t="str">
            <v>India</v>
          </cell>
          <cell r="D139" t="str">
            <v>Office and Warehouse Equipment</v>
          </cell>
          <cell r="E139">
            <v>8325</v>
          </cell>
          <cell r="G139">
            <v>693.75</v>
          </cell>
          <cell r="H139">
            <v>0</v>
          </cell>
          <cell r="I139">
            <v>693.75</v>
          </cell>
          <cell r="K139">
            <v>8325</v>
          </cell>
          <cell r="L139">
            <v>0</v>
          </cell>
        </row>
        <row r="140">
          <cell r="A140" t="str">
            <v>08INDIA5</v>
          </cell>
          <cell r="B140" t="str">
            <v>International</v>
          </cell>
          <cell r="C140" t="str">
            <v>India</v>
          </cell>
          <cell r="D140" t="str">
            <v>Leasehold Improvement</v>
          </cell>
          <cell r="E140">
            <v>13320</v>
          </cell>
          <cell r="G140">
            <v>1110</v>
          </cell>
          <cell r="H140">
            <v>0</v>
          </cell>
          <cell r="I140">
            <v>1110</v>
          </cell>
          <cell r="K140">
            <v>13320</v>
          </cell>
          <cell r="L140">
            <v>0</v>
          </cell>
        </row>
        <row r="141">
          <cell r="A141" t="str">
            <v>08INDON1</v>
          </cell>
          <cell r="B141" t="str">
            <v>International</v>
          </cell>
          <cell r="C141" t="str">
            <v>Indonesia</v>
          </cell>
          <cell r="D141" t="str">
            <v>Others-Machinery &amp; Equipment</v>
          </cell>
          <cell r="E141">
            <v>999.96</v>
          </cell>
          <cell r="G141">
            <v>83.33</v>
          </cell>
          <cell r="H141">
            <v>0</v>
          </cell>
          <cell r="I141">
            <v>83.33</v>
          </cell>
          <cell r="K141">
            <v>999.96</v>
          </cell>
          <cell r="L141">
            <v>0</v>
          </cell>
        </row>
        <row r="142">
          <cell r="A142" t="str">
            <v>08INDON2</v>
          </cell>
          <cell r="B142" t="str">
            <v>International</v>
          </cell>
          <cell r="C142" t="str">
            <v>Indonesia</v>
          </cell>
          <cell r="D142" t="str">
            <v>Upgrade 4 desktop</v>
          </cell>
          <cell r="E142">
            <v>3000</v>
          </cell>
          <cell r="G142">
            <v>250</v>
          </cell>
          <cell r="H142">
            <v>0</v>
          </cell>
          <cell r="I142">
            <v>250</v>
          </cell>
          <cell r="K142">
            <v>3000</v>
          </cell>
          <cell r="L142">
            <v>0</v>
          </cell>
        </row>
        <row r="143">
          <cell r="A143" t="str">
            <v>08INDON4</v>
          </cell>
          <cell r="B143" t="str">
            <v>International</v>
          </cell>
          <cell r="C143" t="str">
            <v>Indonesia</v>
          </cell>
          <cell r="D143" t="str">
            <v>Windows XP Pro SP2 - user license</v>
          </cell>
          <cell r="E143">
            <v>500.04</v>
          </cell>
          <cell r="G143">
            <v>41.67</v>
          </cell>
          <cell r="H143">
            <v>0</v>
          </cell>
          <cell r="I143">
            <v>41.67</v>
          </cell>
          <cell r="K143">
            <v>500.04</v>
          </cell>
          <cell r="L143">
            <v>0</v>
          </cell>
        </row>
        <row r="144">
          <cell r="A144" t="str">
            <v>08INDON5</v>
          </cell>
          <cell r="B144" t="str">
            <v>International</v>
          </cell>
          <cell r="C144" t="str">
            <v>Indonesia</v>
          </cell>
          <cell r="D144" t="str">
            <v>MS-Office OEM SBE 2003 - 5 users license</v>
          </cell>
          <cell r="E144">
            <v>999.96</v>
          </cell>
          <cell r="G144">
            <v>83.33</v>
          </cell>
          <cell r="H144">
            <v>0</v>
          </cell>
          <cell r="I144">
            <v>83.33</v>
          </cell>
          <cell r="K144">
            <v>999.96</v>
          </cell>
          <cell r="L144">
            <v>0</v>
          </cell>
        </row>
        <row r="145">
          <cell r="A145" t="str">
            <v>08MALAY1</v>
          </cell>
          <cell r="B145" t="str">
            <v>International</v>
          </cell>
          <cell r="C145" t="str">
            <v>Malaysia</v>
          </cell>
          <cell r="D145" t="str">
            <v>Machinery &amp; Equipment</v>
          </cell>
          <cell r="E145">
            <v>2175</v>
          </cell>
          <cell r="G145">
            <v>181.25</v>
          </cell>
          <cell r="H145">
            <v>0</v>
          </cell>
          <cell r="I145">
            <v>181.25</v>
          </cell>
          <cell r="K145">
            <v>2175</v>
          </cell>
          <cell r="L145">
            <v>0</v>
          </cell>
        </row>
        <row r="146">
          <cell r="A146" t="str">
            <v>08MALAY2</v>
          </cell>
          <cell r="B146" t="str">
            <v>International</v>
          </cell>
          <cell r="C146" t="str">
            <v>Malaysia</v>
          </cell>
          <cell r="D146" t="str">
            <v>Delivery Van</v>
          </cell>
          <cell r="E146">
            <v>32700</v>
          </cell>
          <cell r="G146">
            <v>2725</v>
          </cell>
          <cell r="H146">
            <v>0</v>
          </cell>
          <cell r="I146">
            <v>2725</v>
          </cell>
          <cell r="K146">
            <v>32700</v>
          </cell>
          <cell r="L146">
            <v>0</v>
          </cell>
        </row>
        <row r="147">
          <cell r="A147" t="str">
            <v>08MALAY3</v>
          </cell>
          <cell r="B147" t="str">
            <v>International</v>
          </cell>
          <cell r="C147" t="str">
            <v>Malaysia</v>
          </cell>
          <cell r="D147" t="str">
            <v>Computer Hardware</v>
          </cell>
          <cell r="E147">
            <v>26625</v>
          </cell>
          <cell r="G147">
            <v>2218.75</v>
          </cell>
          <cell r="H147">
            <v>0</v>
          </cell>
          <cell r="I147">
            <v>2218.75</v>
          </cell>
          <cell r="K147">
            <v>26625</v>
          </cell>
          <cell r="L147">
            <v>0</v>
          </cell>
        </row>
        <row r="148">
          <cell r="A148" t="str">
            <v>08MALAY4</v>
          </cell>
          <cell r="B148" t="str">
            <v>International</v>
          </cell>
          <cell r="C148" t="str">
            <v>Malaysia</v>
          </cell>
          <cell r="D148" t="str">
            <v>Computer Software</v>
          </cell>
          <cell r="E148">
            <v>8700</v>
          </cell>
          <cell r="G148">
            <v>725</v>
          </cell>
          <cell r="H148">
            <v>0</v>
          </cell>
          <cell r="I148">
            <v>725</v>
          </cell>
          <cell r="K148">
            <v>8700</v>
          </cell>
          <cell r="L148">
            <v>0</v>
          </cell>
        </row>
        <row r="149">
          <cell r="A149" t="str">
            <v>08MEX1</v>
          </cell>
          <cell r="B149" t="str">
            <v>International</v>
          </cell>
          <cell r="C149" t="str">
            <v>Mexico</v>
          </cell>
          <cell r="D149" t="str">
            <v>Server &amp; other upgrades</v>
          </cell>
          <cell r="E149">
            <v>5000.04</v>
          </cell>
          <cell r="G149">
            <v>416.67</v>
          </cell>
          <cell r="H149">
            <v>0</v>
          </cell>
          <cell r="I149">
            <v>416.67</v>
          </cell>
          <cell r="K149">
            <v>5000.04</v>
          </cell>
          <cell r="L149">
            <v>0</v>
          </cell>
        </row>
        <row r="150">
          <cell r="A150" t="str">
            <v>08MEX2</v>
          </cell>
          <cell r="B150" t="str">
            <v>International</v>
          </cell>
          <cell r="C150" t="str">
            <v>Mexico</v>
          </cell>
          <cell r="D150" t="str">
            <v>Major maintenance to Offices &amp; Warehouse</v>
          </cell>
          <cell r="E150">
            <v>9999.9599999999991</v>
          </cell>
          <cell r="G150">
            <v>833.33</v>
          </cell>
          <cell r="H150">
            <v>0</v>
          </cell>
          <cell r="I150">
            <v>833.33</v>
          </cell>
          <cell r="K150">
            <v>9999.9599999999991</v>
          </cell>
          <cell r="L150">
            <v>0</v>
          </cell>
        </row>
        <row r="151">
          <cell r="A151" t="str">
            <v>08NZ1</v>
          </cell>
          <cell r="B151" t="str">
            <v>International</v>
          </cell>
          <cell r="C151" t="str">
            <v>New Zealand</v>
          </cell>
          <cell r="D151" t="str">
            <v>Web Development</v>
          </cell>
          <cell r="E151">
            <v>24000</v>
          </cell>
          <cell r="G151">
            <v>2000</v>
          </cell>
          <cell r="H151">
            <v>0</v>
          </cell>
          <cell r="I151">
            <v>2000</v>
          </cell>
          <cell r="K151">
            <v>24000</v>
          </cell>
          <cell r="L151">
            <v>0</v>
          </cell>
        </row>
        <row r="152">
          <cell r="A152" t="str">
            <v>08NZ2</v>
          </cell>
          <cell r="B152" t="str">
            <v>International</v>
          </cell>
          <cell r="C152" t="str">
            <v>New Zealand</v>
          </cell>
          <cell r="D152" t="str">
            <v>Wang Improvements</v>
          </cell>
          <cell r="E152">
            <v>33999.96</v>
          </cell>
          <cell r="G152">
            <v>2833.33</v>
          </cell>
          <cell r="H152">
            <v>0</v>
          </cell>
          <cell r="I152">
            <v>2833.33</v>
          </cell>
          <cell r="K152">
            <v>33999.96</v>
          </cell>
          <cell r="L152">
            <v>0</v>
          </cell>
        </row>
        <row r="153">
          <cell r="A153" t="str">
            <v>08NZ3</v>
          </cell>
          <cell r="B153" t="str">
            <v>International</v>
          </cell>
          <cell r="C153" t="str">
            <v>New Zealand</v>
          </cell>
          <cell r="D153" t="str">
            <v>Flow Racking</v>
          </cell>
          <cell r="E153">
            <v>51000</v>
          </cell>
          <cell r="G153">
            <v>4250</v>
          </cell>
          <cell r="H153">
            <v>0</v>
          </cell>
          <cell r="I153">
            <v>4250</v>
          </cell>
          <cell r="K153">
            <v>51000</v>
          </cell>
          <cell r="L153">
            <v>0</v>
          </cell>
        </row>
        <row r="154">
          <cell r="A154" t="str">
            <v>08NZ4</v>
          </cell>
          <cell r="B154" t="str">
            <v>International</v>
          </cell>
          <cell r="C154" t="str">
            <v>New Zealand</v>
          </cell>
          <cell r="D154" t="str">
            <v>Book Fair Cases</v>
          </cell>
          <cell r="E154">
            <v>51000</v>
          </cell>
          <cell r="G154">
            <v>4250</v>
          </cell>
          <cell r="H154">
            <v>0</v>
          </cell>
          <cell r="I154">
            <v>4250</v>
          </cell>
          <cell r="K154">
            <v>51000</v>
          </cell>
          <cell r="L154">
            <v>0</v>
          </cell>
        </row>
        <row r="155">
          <cell r="A155" t="str">
            <v>08PHIL1</v>
          </cell>
          <cell r="B155" t="str">
            <v>International</v>
          </cell>
          <cell r="C155" t="str">
            <v>Philippines</v>
          </cell>
          <cell r="D155" t="str">
            <v>Leasehold improvements - HO</v>
          </cell>
          <cell r="E155">
            <v>5381.28</v>
          </cell>
          <cell r="G155">
            <v>448.44</v>
          </cell>
          <cell r="H155">
            <v>0</v>
          </cell>
          <cell r="I155">
            <v>448.44</v>
          </cell>
          <cell r="K155">
            <v>5381.28</v>
          </cell>
          <cell r="L155">
            <v>0</v>
          </cell>
        </row>
        <row r="156">
          <cell r="A156" t="str">
            <v>08PHIL2</v>
          </cell>
          <cell r="B156" t="str">
            <v>International</v>
          </cell>
          <cell r="C156" t="str">
            <v>Philippines</v>
          </cell>
          <cell r="D156" t="str">
            <v>Leasehold improvements - area offices</v>
          </cell>
          <cell r="E156">
            <v>34593.72</v>
          </cell>
          <cell r="G156">
            <v>2882.81</v>
          </cell>
          <cell r="H156">
            <v>0</v>
          </cell>
          <cell r="I156">
            <v>2882.81</v>
          </cell>
          <cell r="K156">
            <v>34593.72</v>
          </cell>
          <cell r="L156">
            <v>0</v>
          </cell>
        </row>
        <row r="157">
          <cell r="A157" t="str">
            <v>08PHIL3</v>
          </cell>
          <cell r="B157" t="str">
            <v>International</v>
          </cell>
          <cell r="C157" t="str">
            <v>Philippines</v>
          </cell>
          <cell r="D157" t="str">
            <v>Book cases</v>
          </cell>
          <cell r="E157">
            <v>22601.279999999999</v>
          </cell>
          <cell r="G157">
            <v>1883.44</v>
          </cell>
          <cell r="H157">
            <v>0</v>
          </cell>
          <cell r="I157">
            <v>1883.44</v>
          </cell>
          <cell r="K157">
            <v>22601.279999999999</v>
          </cell>
          <cell r="L157">
            <v>0</v>
          </cell>
        </row>
        <row r="158">
          <cell r="A158" t="str">
            <v>08PHIL4</v>
          </cell>
          <cell r="B158" t="str">
            <v>International</v>
          </cell>
          <cell r="C158" t="str">
            <v>Philippines</v>
          </cell>
          <cell r="D158" t="str">
            <v>Delivery panel</v>
          </cell>
          <cell r="E158">
            <v>69187.56</v>
          </cell>
          <cell r="G158">
            <v>5765.63</v>
          </cell>
          <cell r="H158">
            <v>0</v>
          </cell>
          <cell r="I158">
            <v>5765.63</v>
          </cell>
          <cell r="K158">
            <v>69187.56</v>
          </cell>
          <cell r="L158">
            <v>0</v>
          </cell>
        </row>
        <row r="159">
          <cell r="A159" t="str">
            <v>08PHIL5</v>
          </cell>
          <cell r="B159" t="str">
            <v>International</v>
          </cell>
          <cell r="C159" t="str">
            <v>Philippines</v>
          </cell>
          <cell r="D159" t="str">
            <v>Other office equipments</v>
          </cell>
          <cell r="E159">
            <v>14298.72</v>
          </cell>
          <cell r="G159">
            <v>1191.56</v>
          </cell>
          <cell r="H159">
            <v>0</v>
          </cell>
          <cell r="I159">
            <v>1191.56</v>
          </cell>
          <cell r="K159">
            <v>14298.72</v>
          </cell>
          <cell r="L159">
            <v>0</v>
          </cell>
        </row>
        <row r="160">
          <cell r="A160" t="str">
            <v>08SING1</v>
          </cell>
          <cell r="B160" t="str">
            <v>International</v>
          </cell>
          <cell r="C160" t="str">
            <v>Singapore</v>
          </cell>
          <cell r="D160" t="str">
            <v>Delivery Van</v>
          </cell>
          <cell r="E160">
            <v>16725</v>
          </cell>
          <cell r="G160">
            <v>1393.75</v>
          </cell>
          <cell r="H160">
            <v>0</v>
          </cell>
          <cell r="I160">
            <v>1393.75</v>
          </cell>
          <cell r="K160">
            <v>16725</v>
          </cell>
          <cell r="L160">
            <v>0</v>
          </cell>
        </row>
        <row r="161">
          <cell r="A161" t="str">
            <v>08SING2</v>
          </cell>
          <cell r="B161" t="str">
            <v>International</v>
          </cell>
          <cell r="C161" t="str">
            <v>Singapore</v>
          </cell>
          <cell r="D161" t="str">
            <v>PCs</v>
          </cell>
          <cell r="E161">
            <v>1950</v>
          </cell>
          <cell r="G161">
            <v>162.5</v>
          </cell>
          <cell r="H161">
            <v>0</v>
          </cell>
          <cell r="I161">
            <v>162.5</v>
          </cell>
          <cell r="K161">
            <v>1950</v>
          </cell>
          <cell r="L161">
            <v>0</v>
          </cell>
        </row>
        <row r="162">
          <cell r="A162" t="str">
            <v>08THAIL1</v>
          </cell>
          <cell r="B162" t="str">
            <v>International</v>
          </cell>
          <cell r="C162" t="str">
            <v>Thailand</v>
          </cell>
          <cell r="D162" t="str">
            <v>Van for delivery</v>
          </cell>
          <cell r="E162">
            <v>15780</v>
          </cell>
          <cell r="G162">
            <v>1315</v>
          </cell>
          <cell r="H162">
            <v>0</v>
          </cell>
          <cell r="I162">
            <v>1315</v>
          </cell>
          <cell r="K162">
            <v>15780</v>
          </cell>
          <cell r="L162">
            <v>0</v>
          </cell>
        </row>
        <row r="163">
          <cell r="A163" t="str">
            <v>08THAIL2</v>
          </cell>
          <cell r="B163" t="str">
            <v>International</v>
          </cell>
          <cell r="C163" t="str">
            <v>Thailand</v>
          </cell>
          <cell r="D163" t="str">
            <v xml:space="preserve">Leasehold Improvement </v>
          </cell>
          <cell r="E163">
            <v>3945</v>
          </cell>
          <cell r="G163">
            <v>328.75</v>
          </cell>
          <cell r="H163">
            <v>0</v>
          </cell>
          <cell r="I163">
            <v>328.75</v>
          </cell>
          <cell r="K163">
            <v>3945</v>
          </cell>
          <cell r="L163">
            <v>0</v>
          </cell>
        </row>
        <row r="164">
          <cell r="A164" t="str">
            <v>08THAIL3</v>
          </cell>
          <cell r="B164" t="str">
            <v>International</v>
          </cell>
          <cell r="C164" t="str">
            <v>Thailand</v>
          </cell>
          <cell r="D164" t="str">
            <v>Furniture &amp; Fixture</v>
          </cell>
          <cell r="E164">
            <v>7481.28</v>
          </cell>
          <cell r="G164">
            <v>623.44000000000005</v>
          </cell>
          <cell r="H164">
            <v>0</v>
          </cell>
          <cell r="I164">
            <v>623.44000000000005</v>
          </cell>
          <cell r="K164">
            <v>7481.28</v>
          </cell>
          <cell r="L164">
            <v>0</v>
          </cell>
        </row>
        <row r="165">
          <cell r="A165" t="str">
            <v>08THAIL4</v>
          </cell>
          <cell r="B165" t="str">
            <v>International</v>
          </cell>
          <cell r="C165" t="str">
            <v>Thailand</v>
          </cell>
          <cell r="D165" t="str">
            <v>Computer Hardware &amp; Software</v>
          </cell>
          <cell r="E165">
            <v>7935</v>
          </cell>
          <cell r="G165">
            <v>661.25</v>
          </cell>
          <cell r="H165">
            <v>0</v>
          </cell>
          <cell r="I165">
            <v>661.25</v>
          </cell>
          <cell r="K165">
            <v>7935</v>
          </cell>
          <cell r="L165">
            <v>0</v>
          </cell>
        </row>
        <row r="166">
          <cell r="A166" t="str">
            <v>08THAIL5</v>
          </cell>
          <cell r="B166" t="str">
            <v>International</v>
          </cell>
          <cell r="C166" t="str">
            <v>Thailand</v>
          </cell>
          <cell r="D166" t="str">
            <v>Automobile &amp; Truck</v>
          </cell>
          <cell r="E166">
            <v>6412.56</v>
          </cell>
          <cell r="G166">
            <v>534.38</v>
          </cell>
          <cell r="H166">
            <v>0</v>
          </cell>
          <cell r="I166">
            <v>534.38</v>
          </cell>
          <cell r="K166">
            <v>6412.56</v>
          </cell>
          <cell r="L166">
            <v>0</v>
          </cell>
        </row>
        <row r="167">
          <cell r="A167" t="str">
            <v>08UK1</v>
          </cell>
          <cell r="B167" t="str">
            <v>International</v>
          </cell>
          <cell r="C167" t="str">
            <v>United Kingdom</v>
          </cell>
          <cell r="D167" t="str">
            <v>Floor supports</v>
          </cell>
          <cell r="E167">
            <v>3716.04</v>
          </cell>
          <cell r="G167">
            <v>309.67</v>
          </cell>
          <cell r="H167">
            <v>0</v>
          </cell>
          <cell r="I167">
            <v>309.67</v>
          </cell>
          <cell r="K167">
            <v>3716.04</v>
          </cell>
          <cell r="L167">
            <v>0</v>
          </cell>
        </row>
        <row r="168">
          <cell r="A168" t="str">
            <v>08UK10</v>
          </cell>
          <cell r="B168" t="str">
            <v>International</v>
          </cell>
          <cell r="C168" t="str">
            <v>United Kingdom</v>
          </cell>
          <cell r="D168" t="str">
            <v>20 rows of shelving</v>
          </cell>
          <cell r="E168">
            <v>22491.72</v>
          </cell>
          <cell r="G168">
            <v>1874.31</v>
          </cell>
          <cell r="H168">
            <v>0</v>
          </cell>
          <cell r="I168">
            <v>1874.31</v>
          </cell>
          <cell r="K168">
            <v>22491.72</v>
          </cell>
          <cell r="L168">
            <v>0</v>
          </cell>
        </row>
        <row r="169">
          <cell r="A169" t="str">
            <v>08UK11</v>
          </cell>
          <cell r="B169" t="str">
            <v>International</v>
          </cell>
          <cell r="C169" t="str">
            <v>United Kingdom</v>
          </cell>
          <cell r="D169" t="str">
            <v>Repairs to bulk racking</v>
          </cell>
          <cell r="E169">
            <v>3911.64</v>
          </cell>
          <cell r="G169">
            <v>325.97000000000003</v>
          </cell>
          <cell r="H169">
            <v>0</v>
          </cell>
          <cell r="I169">
            <v>325.97000000000003</v>
          </cell>
          <cell r="K169">
            <v>3911.64</v>
          </cell>
          <cell r="L169">
            <v>0</v>
          </cell>
        </row>
        <row r="170">
          <cell r="A170" t="str">
            <v>08UK12</v>
          </cell>
          <cell r="B170" t="str">
            <v>International</v>
          </cell>
          <cell r="C170" t="str">
            <v>United Kingdom</v>
          </cell>
          <cell r="D170" t="str">
            <v>Warehouse canteen refurbishment</v>
          </cell>
          <cell r="E170">
            <v>4889.5200000000004</v>
          </cell>
          <cell r="G170">
            <v>407.46</v>
          </cell>
          <cell r="H170">
            <v>0</v>
          </cell>
          <cell r="I170">
            <v>407.46</v>
          </cell>
          <cell r="K170">
            <v>4889.5200000000004</v>
          </cell>
          <cell r="L170">
            <v>0</v>
          </cell>
        </row>
        <row r="171">
          <cell r="A171" t="str">
            <v>08UK13</v>
          </cell>
          <cell r="B171" t="str">
            <v>International</v>
          </cell>
          <cell r="C171" t="str">
            <v>United Kingdom</v>
          </cell>
          <cell r="D171" t="str">
            <v>Replace MGM Floor due to water damage</v>
          </cell>
          <cell r="E171">
            <v>9779.0400000000009</v>
          </cell>
          <cell r="G171">
            <v>814.92</v>
          </cell>
          <cell r="H171">
            <v>0</v>
          </cell>
          <cell r="I171">
            <v>814.92</v>
          </cell>
          <cell r="K171">
            <v>9779.0400000000009</v>
          </cell>
          <cell r="L171">
            <v>0</v>
          </cell>
        </row>
        <row r="172">
          <cell r="A172" t="str">
            <v>08UK14</v>
          </cell>
          <cell r="B172" t="str">
            <v>International</v>
          </cell>
          <cell r="C172" t="str">
            <v>United Kingdom</v>
          </cell>
          <cell r="D172" t="str">
            <v>Web site</v>
          </cell>
          <cell r="E172">
            <v>254253.96</v>
          </cell>
          <cell r="G172">
            <v>21187.83</v>
          </cell>
          <cell r="H172">
            <v>0</v>
          </cell>
          <cell r="I172">
            <v>21187.83</v>
          </cell>
          <cell r="K172">
            <v>254253.96</v>
          </cell>
          <cell r="L172">
            <v>0</v>
          </cell>
        </row>
        <row r="173">
          <cell r="A173" t="str">
            <v>08UK15</v>
          </cell>
          <cell r="B173" t="str">
            <v>International</v>
          </cell>
          <cell r="C173" t="str">
            <v>United Kingdom</v>
          </cell>
          <cell r="D173" t="str">
            <v>Web site - Education</v>
          </cell>
          <cell r="E173">
            <v>88011</v>
          </cell>
          <cell r="G173">
            <v>7334.25</v>
          </cell>
          <cell r="H173">
            <v>0</v>
          </cell>
          <cell r="I173">
            <v>7334.25</v>
          </cell>
          <cell r="K173">
            <v>88011</v>
          </cell>
          <cell r="L173">
            <v>0</v>
          </cell>
        </row>
        <row r="174">
          <cell r="A174" t="str">
            <v>08UK16</v>
          </cell>
          <cell r="B174" t="str">
            <v>International</v>
          </cell>
          <cell r="C174" t="str">
            <v>United Kingdom</v>
          </cell>
          <cell r="D174" t="str">
            <v>Replacement servers</v>
          </cell>
          <cell r="E174">
            <v>19557.96</v>
          </cell>
          <cell r="G174">
            <v>1629.83</v>
          </cell>
          <cell r="H174">
            <v>0</v>
          </cell>
          <cell r="I174">
            <v>1629.83</v>
          </cell>
          <cell r="K174">
            <v>19557.96</v>
          </cell>
          <cell r="L174">
            <v>0</v>
          </cell>
        </row>
        <row r="175">
          <cell r="A175" t="str">
            <v>08UK17</v>
          </cell>
          <cell r="B175" t="str">
            <v>International</v>
          </cell>
          <cell r="C175" t="str">
            <v>United Kingdom</v>
          </cell>
          <cell r="D175" t="str">
            <v>Server licensing</v>
          </cell>
          <cell r="E175">
            <v>39116.04</v>
          </cell>
          <cell r="G175">
            <v>3259.67</v>
          </cell>
          <cell r="H175">
            <v>0</v>
          </cell>
          <cell r="I175">
            <v>3259.67</v>
          </cell>
          <cell r="K175">
            <v>39116.04</v>
          </cell>
          <cell r="L175">
            <v>0</v>
          </cell>
        </row>
        <row r="176">
          <cell r="A176" t="str">
            <v>08UK18</v>
          </cell>
          <cell r="B176" t="str">
            <v>International</v>
          </cell>
          <cell r="C176" t="str">
            <v>United Kingdom</v>
          </cell>
          <cell r="D176" t="str">
            <v>Blackberry licenses</v>
          </cell>
          <cell r="E176">
            <v>1955.76</v>
          </cell>
          <cell r="G176">
            <v>162.97999999999999</v>
          </cell>
          <cell r="H176">
            <v>0</v>
          </cell>
          <cell r="I176">
            <v>162.97999999999999</v>
          </cell>
          <cell r="K176">
            <v>1955.76</v>
          </cell>
          <cell r="L176">
            <v>0</v>
          </cell>
        </row>
        <row r="177">
          <cell r="A177" t="str">
            <v>08UK19</v>
          </cell>
          <cell r="B177" t="str">
            <v>International</v>
          </cell>
          <cell r="C177" t="str">
            <v>United Kingdom</v>
          </cell>
          <cell r="D177" t="str">
            <v>Data Warehouse</v>
          </cell>
          <cell r="E177">
            <v>19557.96</v>
          </cell>
          <cell r="G177">
            <v>1629.83</v>
          </cell>
          <cell r="H177">
            <v>0</v>
          </cell>
          <cell r="I177">
            <v>1629.83</v>
          </cell>
          <cell r="K177">
            <v>19557.96</v>
          </cell>
          <cell r="L177">
            <v>0</v>
          </cell>
        </row>
        <row r="178">
          <cell r="A178" t="str">
            <v>08UK2</v>
          </cell>
          <cell r="B178" t="str">
            <v>International</v>
          </cell>
          <cell r="C178" t="str">
            <v>United Kingdom</v>
          </cell>
          <cell r="D178" t="str">
            <v>50 chairs</v>
          </cell>
          <cell r="E178">
            <v>16848.48</v>
          </cell>
          <cell r="G178">
            <v>1404.04</v>
          </cell>
          <cell r="H178">
            <v>0</v>
          </cell>
          <cell r="I178">
            <v>1404.04</v>
          </cell>
          <cell r="K178">
            <v>16848.48</v>
          </cell>
          <cell r="L178">
            <v>0</v>
          </cell>
        </row>
        <row r="179">
          <cell r="A179" t="str">
            <v>08UK20</v>
          </cell>
          <cell r="B179" t="str">
            <v>International</v>
          </cell>
          <cell r="C179" t="str">
            <v>United Kingdom</v>
          </cell>
          <cell r="D179" t="str">
            <v>LAN upgrades</v>
          </cell>
          <cell r="E179">
            <v>9779.0400000000009</v>
          </cell>
          <cell r="G179">
            <v>814.92</v>
          </cell>
          <cell r="H179">
            <v>0</v>
          </cell>
          <cell r="I179">
            <v>814.92</v>
          </cell>
          <cell r="K179">
            <v>9779.0400000000009</v>
          </cell>
          <cell r="L179">
            <v>0</v>
          </cell>
        </row>
        <row r="180">
          <cell r="A180" t="str">
            <v>08UK21</v>
          </cell>
          <cell r="B180" t="str">
            <v>International</v>
          </cell>
          <cell r="C180" t="str">
            <v>United Kingdom</v>
          </cell>
          <cell r="D180" t="str">
            <v>Essential electrical</v>
          </cell>
          <cell r="E180">
            <v>18580.080000000002</v>
          </cell>
          <cell r="G180">
            <v>1548.34</v>
          </cell>
          <cell r="H180">
            <v>0</v>
          </cell>
          <cell r="I180">
            <v>1548.34</v>
          </cell>
          <cell r="K180">
            <v>18580.080000000002</v>
          </cell>
          <cell r="L180">
            <v>0</v>
          </cell>
        </row>
        <row r="181">
          <cell r="A181" t="str">
            <v>08UK22</v>
          </cell>
          <cell r="B181" t="str">
            <v>International</v>
          </cell>
          <cell r="C181" t="str">
            <v>United Kingdom</v>
          </cell>
          <cell r="D181" t="str">
            <v>Safety barrier</v>
          </cell>
          <cell r="E181">
            <v>1857.96</v>
          </cell>
          <cell r="G181">
            <v>154.83000000000001</v>
          </cell>
          <cell r="H181">
            <v>0</v>
          </cell>
          <cell r="I181">
            <v>154.83000000000001</v>
          </cell>
          <cell r="K181">
            <v>1857.96</v>
          </cell>
          <cell r="L181">
            <v>0</v>
          </cell>
        </row>
        <row r="182">
          <cell r="A182" t="str">
            <v>08UK23</v>
          </cell>
          <cell r="B182" t="str">
            <v>International</v>
          </cell>
          <cell r="C182" t="str">
            <v>United Kingdom</v>
          </cell>
          <cell r="D182" t="str">
            <v>Cabling Coventry</v>
          </cell>
          <cell r="E182">
            <v>9290.0400000000009</v>
          </cell>
          <cell r="G182">
            <v>774.17</v>
          </cell>
          <cell r="H182">
            <v>0</v>
          </cell>
          <cell r="I182">
            <v>774.17</v>
          </cell>
          <cell r="K182">
            <v>9290.0400000000009</v>
          </cell>
          <cell r="L182">
            <v>0</v>
          </cell>
        </row>
        <row r="183">
          <cell r="A183" t="str">
            <v>08UK24</v>
          </cell>
          <cell r="B183" t="str">
            <v>International</v>
          </cell>
          <cell r="C183" t="str">
            <v>United Kingdom</v>
          </cell>
          <cell r="D183" t="str">
            <v>Carpet and Decoration in Call Centre</v>
          </cell>
          <cell r="E183">
            <v>27870.12</v>
          </cell>
          <cell r="G183">
            <v>2322.5100000000002</v>
          </cell>
          <cell r="H183">
            <v>0</v>
          </cell>
          <cell r="I183">
            <v>2322.5100000000002</v>
          </cell>
          <cell r="K183">
            <v>27870.12</v>
          </cell>
          <cell r="L183">
            <v>0</v>
          </cell>
        </row>
        <row r="184">
          <cell r="A184" t="str">
            <v>08UK25</v>
          </cell>
          <cell r="B184" t="str">
            <v>International</v>
          </cell>
          <cell r="C184" t="str">
            <v>United Kingdom</v>
          </cell>
          <cell r="D184" t="str">
            <v>Canteen furniture and decoration</v>
          </cell>
          <cell r="E184">
            <v>9290.0400000000009</v>
          </cell>
          <cell r="G184">
            <v>774.17</v>
          </cell>
          <cell r="H184">
            <v>0</v>
          </cell>
          <cell r="I184">
            <v>774.17</v>
          </cell>
          <cell r="K184">
            <v>9290.0400000000009</v>
          </cell>
          <cell r="L184">
            <v>0</v>
          </cell>
        </row>
        <row r="185">
          <cell r="A185" t="str">
            <v>08UK26</v>
          </cell>
          <cell r="B185" t="str">
            <v>International</v>
          </cell>
          <cell r="C185" t="str">
            <v>United Kingdom</v>
          </cell>
          <cell r="D185" t="str">
            <v>Conveyor belt</v>
          </cell>
          <cell r="E185">
            <v>7432.08</v>
          </cell>
          <cell r="G185">
            <v>619.34</v>
          </cell>
          <cell r="H185">
            <v>0</v>
          </cell>
          <cell r="I185">
            <v>619.34</v>
          </cell>
          <cell r="K185">
            <v>7432.08</v>
          </cell>
          <cell r="L185">
            <v>0</v>
          </cell>
        </row>
        <row r="186">
          <cell r="A186" t="str">
            <v>08UK27</v>
          </cell>
          <cell r="B186" t="str">
            <v>International</v>
          </cell>
          <cell r="C186" t="str">
            <v>United Kingdom</v>
          </cell>
          <cell r="D186" t="str">
            <v>Fire doors</v>
          </cell>
          <cell r="E186">
            <v>7432.08</v>
          </cell>
          <cell r="G186">
            <v>619.34</v>
          </cell>
          <cell r="H186">
            <v>0</v>
          </cell>
          <cell r="I186">
            <v>619.34</v>
          </cell>
          <cell r="K186">
            <v>7432.08</v>
          </cell>
          <cell r="L186">
            <v>0</v>
          </cell>
        </row>
        <row r="187">
          <cell r="A187" t="str">
            <v>08UK28</v>
          </cell>
          <cell r="B187" t="str">
            <v>International</v>
          </cell>
          <cell r="C187" t="str">
            <v>United Kingdom</v>
          </cell>
          <cell r="D187" t="str">
            <v>Phone system Leamington</v>
          </cell>
          <cell r="E187">
            <v>55740.36</v>
          </cell>
          <cell r="G187">
            <v>4645.03</v>
          </cell>
          <cell r="H187">
            <v>0</v>
          </cell>
          <cell r="I187">
            <v>4645.03</v>
          </cell>
          <cell r="K187">
            <v>55740.36</v>
          </cell>
          <cell r="L187">
            <v>0</v>
          </cell>
        </row>
        <row r="188">
          <cell r="A188" t="str">
            <v>08UK3</v>
          </cell>
          <cell r="B188" t="str">
            <v>International</v>
          </cell>
          <cell r="C188" t="str">
            <v>United Kingdom</v>
          </cell>
          <cell r="D188" t="str">
            <v>Indesign software</v>
          </cell>
          <cell r="E188">
            <v>39116.04</v>
          </cell>
          <cell r="G188">
            <v>3259.67</v>
          </cell>
          <cell r="H188">
            <v>0</v>
          </cell>
          <cell r="I188">
            <v>3259.67</v>
          </cell>
          <cell r="K188">
            <v>39116.04</v>
          </cell>
          <cell r="L188">
            <v>0</v>
          </cell>
        </row>
        <row r="189">
          <cell r="A189" t="str">
            <v>08UK4</v>
          </cell>
          <cell r="B189" t="str">
            <v>International</v>
          </cell>
          <cell r="C189" t="str">
            <v>United Kingdom</v>
          </cell>
          <cell r="D189" t="str">
            <v xml:space="preserve">WAN equipment FTP,SDSL </v>
          </cell>
          <cell r="E189">
            <v>3911.64</v>
          </cell>
          <cell r="G189">
            <v>325.97000000000003</v>
          </cell>
          <cell r="H189">
            <v>0</v>
          </cell>
          <cell r="I189">
            <v>325.97000000000003</v>
          </cell>
          <cell r="K189">
            <v>3911.64</v>
          </cell>
          <cell r="L189">
            <v>0</v>
          </cell>
        </row>
        <row r="190">
          <cell r="A190" t="str">
            <v>08UK5</v>
          </cell>
          <cell r="B190" t="str">
            <v>International</v>
          </cell>
          <cell r="C190" t="str">
            <v>United Kingdom</v>
          </cell>
          <cell r="D190" t="str">
            <v xml:space="preserve">New warehouse roof </v>
          </cell>
          <cell r="E190">
            <v>391160.04</v>
          </cell>
          <cell r="G190">
            <v>32596.67</v>
          </cell>
          <cell r="H190">
            <v>0</v>
          </cell>
          <cell r="I190">
            <v>32596.67</v>
          </cell>
          <cell r="K190">
            <v>391160.04</v>
          </cell>
          <cell r="L190">
            <v>0</v>
          </cell>
        </row>
        <row r="191">
          <cell r="A191" t="str">
            <v>08UK6</v>
          </cell>
          <cell r="B191" t="str">
            <v>International</v>
          </cell>
          <cell r="C191" t="str">
            <v>United Kingdom</v>
          </cell>
          <cell r="D191" t="str">
            <v>Mezz extension</v>
          </cell>
          <cell r="E191">
            <v>113436.36</v>
          </cell>
          <cell r="G191">
            <v>9453.0300000000007</v>
          </cell>
          <cell r="H191">
            <v>0</v>
          </cell>
          <cell r="I191">
            <v>9453.0300000000007</v>
          </cell>
          <cell r="K191">
            <v>113436.36</v>
          </cell>
          <cell r="L191">
            <v>0</v>
          </cell>
        </row>
        <row r="192">
          <cell r="A192" t="str">
            <v>08UK7</v>
          </cell>
          <cell r="B192" t="str">
            <v>International</v>
          </cell>
          <cell r="C192" t="str">
            <v>United Kingdom</v>
          </cell>
          <cell r="D192" t="str">
            <v>AS400</v>
          </cell>
          <cell r="E192">
            <v>195579.96</v>
          </cell>
          <cell r="G192">
            <v>16298.33</v>
          </cell>
          <cell r="H192">
            <v>0</v>
          </cell>
          <cell r="I192">
            <v>16298.33</v>
          </cell>
          <cell r="K192">
            <v>195579.96</v>
          </cell>
          <cell r="L192">
            <v>0</v>
          </cell>
        </row>
        <row r="193">
          <cell r="A193" t="str">
            <v>08UK8</v>
          </cell>
          <cell r="B193" t="str">
            <v>International</v>
          </cell>
          <cell r="C193" t="str">
            <v>United Kingdom</v>
          </cell>
          <cell r="D193" t="str">
            <v>WAN upgrades</v>
          </cell>
          <cell r="E193">
            <v>37160.160000000003</v>
          </cell>
          <cell r="G193">
            <v>3096.68</v>
          </cell>
          <cell r="H193">
            <v>0</v>
          </cell>
          <cell r="I193">
            <v>3096.68</v>
          </cell>
          <cell r="K193">
            <v>37160.160000000003</v>
          </cell>
          <cell r="L193">
            <v>0</v>
          </cell>
        </row>
        <row r="194">
          <cell r="A194" t="str">
            <v>08UK9</v>
          </cell>
          <cell r="B194" t="str">
            <v>International</v>
          </cell>
          <cell r="C194" t="str">
            <v>United Kingdom</v>
          </cell>
          <cell r="D194" t="str">
            <v>7 packing benches</v>
          </cell>
          <cell r="E194">
            <v>7823.16</v>
          </cell>
          <cell r="G194">
            <v>651.92999999999995</v>
          </cell>
          <cell r="H194">
            <v>0</v>
          </cell>
          <cell r="I194">
            <v>651.92999999999995</v>
          </cell>
          <cell r="K194">
            <v>7823.16</v>
          </cell>
          <cell r="L194">
            <v>0</v>
          </cell>
        </row>
        <row r="195">
          <cell r="A195" t="str">
            <v>08QED1</v>
          </cell>
          <cell r="B195" t="str">
            <v>Media, Licensing, and Advertising</v>
          </cell>
          <cell r="C195" t="str">
            <v>Consumer Magazines</v>
          </cell>
          <cell r="D195" t="str">
            <v>Rostering &amp; Technology</v>
          </cell>
          <cell r="E195">
            <v>559000</v>
          </cell>
          <cell r="G195">
            <v>0</v>
          </cell>
          <cell r="H195">
            <v>0</v>
          </cell>
          <cell r="I195">
            <v>0</v>
          </cell>
          <cell r="K195">
            <v>559000</v>
          </cell>
          <cell r="L195">
            <v>0</v>
          </cell>
        </row>
        <row r="196">
          <cell r="A196" t="str">
            <v>08QED3</v>
          </cell>
          <cell r="B196" t="str">
            <v>Media, Licensing, and Advertising</v>
          </cell>
          <cell r="C196" t="str">
            <v>Consumer Magazines</v>
          </cell>
          <cell r="D196" t="str">
            <v>Higher Education</v>
          </cell>
          <cell r="E196">
            <v>15000</v>
          </cell>
          <cell r="G196">
            <v>0</v>
          </cell>
          <cell r="H196">
            <v>0</v>
          </cell>
          <cell r="I196">
            <v>0</v>
          </cell>
          <cell r="K196">
            <v>15000</v>
          </cell>
          <cell r="L196">
            <v>0</v>
          </cell>
        </row>
        <row r="197">
          <cell r="A197" t="str">
            <v>08QED4</v>
          </cell>
          <cell r="B197" t="str">
            <v>Media, Licensing, and Advertising</v>
          </cell>
          <cell r="C197" t="str">
            <v>Consumer Magazines</v>
          </cell>
          <cell r="D197" t="str">
            <v>Libraries</v>
          </cell>
          <cell r="E197">
            <v>20000</v>
          </cell>
          <cell r="G197">
            <v>0</v>
          </cell>
          <cell r="H197">
            <v>0</v>
          </cell>
          <cell r="I197">
            <v>0</v>
          </cell>
          <cell r="K197">
            <v>20000</v>
          </cell>
          <cell r="L197">
            <v>0</v>
          </cell>
        </row>
        <row r="198">
          <cell r="A198" t="str">
            <v>08QED5</v>
          </cell>
          <cell r="B198" t="str">
            <v>Media, Licensing, and Advertising</v>
          </cell>
          <cell r="C198" t="str">
            <v>Consumer Magazines</v>
          </cell>
          <cell r="D198" t="str">
            <v>Homelink</v>
          </cell>
          <cell r="E198">
            <v>48000</v>
          </cell>
          <cell r="G198">
            <v>0</v>
          </cell>
          <cell r="H198">
            <v>0</v>
          </cell>
          <cell r="I198">
            <v>0</v>
          </cell>
          <cell r="K198">
            <v>48000</v>
          </cell>
          <cell r="L198">
            <v>0</v>
          </cell>
        </row>
        <row r="199">
          <cell r="A199" t="str">
            <v>08QED6</v>
          </cell>
          <cell r="B199" t="str">
            <v>Media, Licensing, and Advertising</v>
          </cell>
          <cell r="C199" t="str">
            <v>Consumer Magazines</v>
          </cell>
          <cell r="D199" t="str">
            <v>SGO Enhancements</v>
          </cell>
          <cell r="E199">
            <v>25000</v>
          </cell>
          <cell r="G199">
            <v>10000</v>
          </cell>
          <cell r="H199">
            <v>0</v>
          </cell>
          <cell r="I199">
            <v>10000</v>
          </cell>
          <cell r="K199">
            <v>25000</v>
          </cell>
          <cell r="L199">
            <v>0</v>
          </cell>
        </row>
        <row r="200">
          <cell r="A200" t="str">
            <v>07E2</v>
          </cell>
          <cell r="B200" t="str">
            <v>Media, Licensing, and Advertising</v>
          </cell>
          <cell r="C200" t="str">
            <v>eScholastic</v>
          </cell>
          <cell r="D200" t="str">
            <v>Business Continuity</v>
          </cell>
          <cell r="E200">
            <v>0</v>
          </cell>
          <cell r="G200">
            <v>0</v>
          </cell>
          <cell r="H200">
            <v>36540</v>
          </cell>
          <cell r="I200">
            <v>-36540</v>
          </cell>
          <cell r="K200">
            <v>-36540</v>
          </cell>
          <cell r="L200">
            <v>36540</v>
          </cell>
        </row>
        <row r="201">
          <cell r="A201" t="str">
            <v>07e4</v>
          </cell>
          <cell r="B201" t="str">
            <v>Media, Licensing, and Advertising</v>
          </cell>
          <cell r="C201" t="str">
            <v>eScholastic</v>
          </cell>
          <cell r="D201" t="str">
            <v>Launch online learning services</v>
          </cell>
          <cell r="E201">
            <v>0</v>
          </cell>
          <cell r="G201">
            <v>0</v>
          </cell>
          <cell r="H201">
            <v>247565.45</v>
          </cell>
          <cell r="I201">
            <v>-247565.45</v>
          </cell>
          <cell r="K201">
            <v>-247565.45</v>
          </cell>
          <cell r="L201">
            <v>247565.45</v>
          </cell>
        </row>
        <row r="202">
          <cell r="A202" t="str">
            <v>07E11</v>
          </cell>
          <cell r="B202" t="str">
            <v>Media, Licensing, and Advertising</v>
          </cell>
          <cell r="C202" t="str">
            <v>eScholastic</v>
          </cell>
          <cell r="D202" t="str">
            <v>Enterprise Data Backup Solution</v>
          </cell>
          <cell r="E202">
            <v>0</v>
          </cell>
          <cell r="G202">
            <v>0</v>
          </cell>
          <cell r="H202">
            <v>24827</v>
          </cell>
          <cell r="I202">
            <v>-24827</v>
          </cell>
          <cell r="K202">
            <v>-24827</v>
          </cell>
          <cell r="L202">
            <v>24827</v>
          </cell>
        </row>
        <row r="203">
          <cell r="A203" t="str">
            <v>08MLA10</v>
          </cell>
          <cell r="B203" t="str">
            <v>Media, Licensing, and Advertising</v>
          </cell>
          <cell r="C203" t="str">
            <v>Interactive</v>
          </cell>
          <cell r="D203" t="str">
            <v>Weston Woods - Apple 23" Display -1</v>
          </cell>
          <cell r="E203">
            <v>1620</v>
          </cell>
          <cell r="G203">
            <v>135</v>
          </cell>
          <cell r="H203">
            <v>0</v>
          </cell>
          <cell r="I203">
            <v>135</v>
          </cell>
          <cell r="K203">
            <v>1620</v>
          </cell>
          <cell r="L203">
            <v>0</v>
          </cell>
        </row>
        <row r="204">
          <cell r="A204" t="str">
            <v>08MLA11</v>
          </cell>
          <cell r="B204" t="str">
            <v>Media, Licensing, and Advertising</v>
          </cell>
          <cell r="C204" t="str">
            <v>Interactive</v>
          </cell>
          <cell r="D204" t="str">
            <v>Retail and Clubs</v>
          </cell>
          <cell r="E204">
            <v>6300</v>
          </cell>
          <cell r="G204">
            <v>525</v>
          </cell>
          <cell r="H204">
            <v>0</v>
          </cell>
          <cell r="I204">
            <v>525</v>
          </cell>
          <cell r="K204">
            <v>6300</v>
          </cell>
          <cell r="L204">
            <v>0</v>
          </cell>
        </row>
        <row r="205">
          <cell r="A205" t="str">
            <v>08MLA12</v>
          </cell>
          <cell r="B205" t="str">
            <v>Media, Licensing, and Advertising</v>
          </cell>
          <cell r="C205" t="str">
            <v>Interactive</v>
          </cell>
          <cell r="D205" t="str">
            <v>Retail and Clubs - 2 G4 Power Mac (incl software)</v>
          </cell>
          <cell r="E205">
            <v>9450</v>
          </cell>
          <cell r="G205">
            <v>787.5</v>
          </cell>
          <cell r="H205">
            <v>0</v>
          </cell>
          <cell r="I205">
            <v>787.5</v>
          </cell>
          <cell r="K205">
            <v>9450</v>
          </cell>
          <cell r="L205">
            <v>0</v>
          </cell>
        </row>
        <row r="206">
          <cell r="A206" t="str">
            <v>08MLA5</v>
          </cell>
          <cell r="B206" t="str">
            <v>Media, Licensing, and Advertising</v>
          </cell>
          <cell r="C206" t="str">
            <v>Interactive</v>
          </cell>
          <cell r="D206" t="str">
            <v>Weston Woods - Mac Pro Computer</v>
          </cell>
          <cell r="E206">
            <v>5000.04</v>
          </cell>
          <cell r="G206">
            <v>416.67</v>
          </cell>
          <cell r="H206">
            <v>0</v>
          </cell>
          <cell r="I206">
            <v>416.67</v>
          </cell>
          <cell r="K206">
            <v>5000.04</v>
          </cell>
          <cell r="L206">
            <v>0</v>
          </cell>
        </row>
        <row r="207">
          <cell r="A207" t="str">
            <v>08MLA6</v>
          </cell>
          <cell r="B207" t="str">
            <v>Media, Licensing, and Advertising</v>
          </cell>
          <cell r="C207" t="str">
            <v>Interactive</v>
          </cell>
          <cell r="D207" t="str">
            <v>Weston Woods - ProTool HD Monitor</v>
          </cell>
          <cell r="E207">
            <v>3999.96</v>
          </cell>
          <cell r="G207">
            <v>333.33</v>
          </cell>
          <cell r="H207">
            <v>0</v>
          </cell>
          <cell r="I207">
            <v>333.33</v>
          </cell>
          <cell r="K207">
            <v>3999.96</v>
          </cell>
          <cell r="L207">
            <v>0</v>
          </cell>
        </row>
        <row r="208">
          <cell r="A208" t="str">
            <v>08MLA7</v>
          </cell>
          <cell r="B208" t="str">
            <v>Media, Licensing, and Advertising</v>
          </cell>
          <cell r="C208" t="str">
            <v>Interactive</v>
          </cell>
          <cell r="D208" t="str">
            <v>Weston Woods - New speakers for sound room</v>
          </cell>
          <cell r="E208">
            <v>999.96</v>
          </cell>
          <cell r="G208">
            <v>83.33</v>
          </cell>
          <cell r="H208">
            <v>0</v>
          </cell>
          <cell r="I208">
            <v>83.33</v>
          </cell>
          <cell r="K208">
            <v>999.96</v>
          </cell>
          <cell r="L208">
            <v>0</v>
          </cell>
        </row>
        <row r="209">
          <cell r="A209" t="str">
            <v>08MLA8</v>
          </cell>
          <cell r="B209" t="str">
            <v>Media, Licensing, and Advertising</v>
          </cell>
          <cell r="C209" t="str">
            <v>Interactive</v>
          </cell>
          <cell r="D209" t="str">
            <v>Weston Woods - Video monitors for Final Cut room</v>
          </cell>
          <cell r="E209">
            <v>5000.04</v>
          </cell>
          <cell r="G209">
            <v>416.67</v>
          </cell>
          <cell r="H209">
            <v>0</v>
          </cell>
          <cell r="I209">
            <v>416.67</v>
          </cell>
          <cell r="K209">
            <v>5000.04</v>
          </cell>
          <cell r="L209">
            <v>0</v>
          </cell>
        </row>
        <row r="210">
          <cell r="A210" t="str">
            <v>08MLA9</v>
          </cell>
          <cell r="B210" t="str">
            <v>Media, Licensing, and Advertising</v>
          </cell>
          <cell r="C210" t="str">
            <v>Interactive</v>
          </cell>
          <cell r="D210" t="str">
            <v>Weston Woods - Sony Mini-DV deck for Final Cut Pro</v>
          </cell>
          <cell r="E210">
            <v>3658.56</v>
          </cell>
          <cell r="G210">
            <v>304.88</v>
          </cell>
          <cell r="H210">
            <v>0</v>
          </cell>
          <cell r="I210">
            <v>304.88</v>
          </cell>
          <cell r="K210">
            <v>3658.56</v>
          </cell>
          <cell r="L210">
            <v>0</v>
          </cell>
        </row>
        <row r="211">
          <cell r="A211" t="str">
            <v>07MLA1</v>
          </cell>
          <cell r="B211" t="str">
            <v>Media, Licensing, and Advertising</v>
          </cell>
          <cell r="C211" t="str">
            <v>SEI</v>
          </cell>
          <cell r="D211" t="str">
            <v>SQL Server for Act Upgrade (contact mgmt. System)</v>
          </cell>
          <cell r="E211">
            <v>6000</v>
          </cell>
          <cell r="G211">
            <v>500</v>
          </cell>
          <cell r="H211">
            <v>0</v>
          </cell>
          <cell r="I211">
            <v>500</v>
          </cell>
          <cell r="K211">
            <v>6000</v>
          </cell>
          <cell r="L211">
            <v>0</v>
          </cell>
        </row>
        <row r="212">
          <cell r="A212" t="str">
            <v>08SEI1</v>
          </cell>
          <cell r="B212" t="str">
            <v>Media, Licensing, and Advertising</v>
          </cell>
          <cell r="C212" t="str">
            <v>SEI</v>
          </cell>
          <cell r="D212" t="str">
            <v>Misc. Office Furniture (new space)</v>
          </cell>
          <cell r="E212">
            <v>9000</v>
          </cell>
          <cell r="G212">
            <v>750</v>
          </cell>
          <cell r="H212">
            <v>0</v>
          </cell>
          <cell r="I212">
            <v>750</v>
          </cell>
          <cell r="K212">
            <v>9000</v>
          </cell>
          <cell r="L212">
            <v>0</v>
          </cell>
        </row>
        <row r="213">
          <cell r="A213" t="str">
            <v>08MLA1</v>
          </cell>
          <cell r="B213" t="str">
            <v>Media, Licensing, and Advertising</v>
          </cell>
          <cell r="C213" t="str">
            <v>Soup2Nuts</v>
          </cell>
          <cell r="D213" t="str">
            <v>Avid Back-up System II</v>
          </cell>
          <cell r="E213">
            <v>12000</v>
          </cell>
          <cell r="G213">
            <v>1000</v>
          </cell>
          <cell r="H213">
            <v>0</v>
          </cell>
          <cell r="I213">
            <v>1000</v>
          </cell>
          <cell r="K213">
            <v>12000</v>
          </cell>
          <cell r="L213">
            <v>0</v>
          </cell>
        </row>
        <row r="214">
          <cell r="A214" t="str">
            <v>08MLA2</v>
          </cell>
          <cell r="B214" t="str">
            <v>Media, Licensing, and Advertising</v>
          </cell>
          <cell r="C214" t="str">
            <v>Soup2Nuts</v>
          </cell>
          <cell r="D214" t="str">
            <v>New Post-Production Computers (3 Mac systems)</v>
          </cell>
          <cell r="E214">
            <v>9000</v>
          </cell>
          <cell r="G214">
            <v>750</v>
          </cell>
          <cell r="H214">
            <v>0</v>
          </cell>
          <cell r="I214">
            <v>750</v>
          </cell>
          <cell r="K214">
            <v>9000</v>
          </cell>
          <cell r="L214">
            <v>0</v>
          </cell>
        </row>
        <row r="215">
          <cell r="A215" t="str">
            <v>08MLA3</v>
          </cell>
          <cell r="B215" t="str">
            <v>Media, Licensing, and Advertising</v>
          </cell>
          <cell r="C215" t="str">
            <v>Soup2Nuts</v>
          </cell>
          <cell r="D215" t="str">
            <v>20 New Animator Workstations (peripherals, monitors, sw)</v>
          </cell>
          <cell r="E215">
            <v>27000</v>
          </cell>
          <cell r="G215">
            <v>2250</v>
          </cell>
          <cell r="H215">
            <v>0</v>
          </cell>
          <cell r="I215">
            <v>2250</v>
          </cell>
          <cell r="K215">
            <v>27000</v>
          </cell>
          <cell r="L215">
            <v>0</v>
          </cell>
        </row>
        <row r="216">
          <cell r="A216" t="str">
            <v>08MLA4</v>
          </cell>
          <cell r="B216" t="str">
            <v>Media, Licensing, and Advertising</v>
          </cell>
          <cell r="C216" t="str">
            <v>Soup2Nuts</v>
          </cell>
          <cell r="D216" t="str">
            <v>Miscellaneous</v>
          </cell>
          <cell r="E216">
            <v>5000.04</v>
          </cell>
          <cell r="G216">
            <v>416.67</v>
          </cell>
          <cell r="H216">
            <v>0</v>
          </cell>
          <cell r="I216">
            <v>416.67</v>
          </cell>
          <cell r="K216">
            <v>5000.04</v>
          </cell>
          <cell r="L216">
            <v>0</v>
          </cell>
        </row>
        <row r="217">
          <cell r="A217" t="str">
            <v>07BP3</v>
          </cell>
          <cell r="B217" t="str">
            <v>Overhead</v>
          </cell>
          <cell r="C217" t="str">
            <v>Book People</v>
          </cell>
          <cell r="D217" t="str">
            <v>Corporate Fairs - New City Setup Warehousing</v>
          </cell>
          <cell r="E217">
            <v>0</v>
          </cell>
          <cell r="G217">
            <v>0</v>
          </cell>
          <cell r="H217">
            <v>2145</v>
          </cell>
          <cell r="I217">
            <v>-2145</v>
          </cell>
          <cell r="K217">
            <v>-2145</v>
          </cell>
          <cell r="L217">
            <v>2145</v>
          </cell>
        </row>
        <row r="218">
          <cell r="A218" t="str">
            <v>07BP4</v>
          </cell>
          <cell r="B218" t="str">
            <v>Overhead</v>
          </cell>
          <cell r="C218" t="str">
            <v>Book People</v>
          </cell>
          <cell r="D218" t="str">
            <v>Corporate Fairs - New City Setup Event Equipment</v>
          </cell>
          <cell r="E218">
            <v>0</v>
          </cell>
          <cell r="G218">
            <v>0</v>
          </cell>
          <cell r="H218">
            <v>2838.46</v>
          </cell>
          <cell r="I218">
            <v>-2838.46</v>
          </cell>
          <cell r="K218">
            <v>-2838.46</v>
          </cell>
          <cell r="L218">
            <v>2838.46</v>
          </cell>
        </row>
        <row r="219">
          <cell r="A219" t="str">
            <v>08COMM1</v>
          </cell>
          <cell r="B219" t="str">
            <v>Overhead</v>
          </cell>
          <cell r="C219" t="str">
            <v>Corporate Communications</v>
          </cell>
          <cell r="D219" t="str">
            <v xml:space="preserve">Intranet Technology Enhancements </v>
          </cell>
          <cell r="E219">
            <v>35000.04</v>
          </cell>
          <cell r="G219">
            <v>2916.67</v>
          </cell>
          <cell r="H219">
            <v>0</v>
          </cell>
          <cell r="I219">
            <v>2916.67</v>
          </cell>
          <cell r="K219">
            <v>35000.04</v>
          </cell>
          <cell r="L219">
            <v>0</v>
          </cell>
        </row>
        <row r="220">
          <cell r="A220" t="str">
            <v>08ECT1</v>
          </cell>
          <cell r="B220" t="str">
            <v>Overhead</v>
          </cell>
          <cell r="C220" t="str">
            <v>ECT Magazine - Executive</v>
          </cell>
          <cell r="D220" t="str">
            <v>ECT Magazine web site development</v>
          </cell>
          <cell r="E220">
            <v>174999.96</v>
          </cell>
          <cell r="G220">
            <v>14583.33</v>
          </cell>
          <cell r="H220">
            <v>0</v>
          </cell>
          <cell r="I220">
            <v>14583.33</v>
          </cell>
          <cell r="K220">
            <v>174999.96</v>
          </cell>
          <cell r="L220">
            <v>0</v>
          </cell>
        </row>
        <row r="221">
          <cell r="A221" t="str">
            <v>07E1</v>
          </cell>
          <cell r="B221" t="str">
            <v>Overhead</v>
          </cell>
          <cell r="C221" t="str">
            <v>eScholastic</v>
          </cell>
          <cell r="D221" t="str">
            <v>Printables Phase II</v>
          </cell>
          <cell r="E221">
            <v>536000.01</v>
          </cell>
          <cell r="G221">
            <v>76571.429999999993</v>
          </cell>
          <cell r="H221">
            <v>-976.25</v>
          </cell>
          <cell r="I221">
            <v>77547.679999999993</v>
          </cell>
          <cell r="K221">
            <v>536976.26</v>
          </cell>
          <cell r="L221">
            <v>-976.25</v>
          </cell>
        </row>
        <row r="222">
          <cell r="A222" t="str">
            <v>08E1</v>
          </cell>
          <cell r="B222" t="str">
            <v>Overhead</v>
          </cell>
          <cell r="C222" t="str">
            <v>eScholastic</v>
          </cell>
          <cell r="D222" t="str">
            <v xml:space="preserve">Business Continuity </v>
          </cell>
          <cell r="E222">
            <v>600000</v>
          </cell>
          <cell r="G222">
            <v>0</v>
          </cell>
          <cell r="H222">
            <v>0</v>
          </cell>
          <cell r="I222">
            <v>0</v>
          </cell>
          <cell r="K222">
            <v>600000</v>
          </cell>
          <cell r="L222">
            <v>0</v>
          </cell>
        </row>
        <row r="223">
          <cell r="A223" t="str">
            <v>08E2</v>
          </cell>
          <cell r="B223" t="str">
            <v>Overhead</v>
          </cell>
          <cell r="C223" t="str">
            <v>eScholastic</v>
          </cell>
          <cell r="D223" t="str">
            <v>Server Expansion / Replacement</v>
          </cell>
          <cell r="E223">
            <v>150000</v>
          </cell>
          <cell r="G223">
            <v>0</v>
          </cell>
          <cell r="H223">
            <v>0</v>
          </cell>
          <cell r="I223">
            <v>0</v>
          </cell>
          <cell r="K223">
            <v>150000</v>
          </cell>
          <cell r="L223">
            <v>0</v>
          </cell>
        </row>
        <row r="224">
          <cell r="A224" t="str">
            <v>07E3</v>
          </cell>
          <cell r="B224" t="str">
            <v>Overhead</v>
          </cell>
          <cell r="C224" t="str">
            <v>eScholastic</v>
          </cell>
          <cell r="D224" t="str">
            <v>Teacher Book Wizard</v>
          </cell>
          <cell r="E224">
            <v>725000</v>
          </cell>
          <cell r="G224">
            <v>145000</v>
          </cell>
          <cell r="H224">
            <v>0</v>
          </cell>
          <cell r="I224">
            <v>145000</v>
          </cell>
          <cell r="K224">
            <v>725000</v>
          </cell>
          <cell r="L224">
            <v>0</v>
          </cell>
        </row>
        <row r="225">
          <cell r="A225" t="str">
            <v>08E3</v>
          </cell>
          <cell r="B225" t="str">
            <v>Overhead</v>
          </cell>
          <cell r="C225" t="str">
            <v>eScholastic</v>
          </cell>
          <cell r="D225" t="str">
            <v>Network Expansion</v>
          </cell>
          <cell r="E225">
            <v>100000</v>
          </cell>
          <cell r="G225">
            <v>0</v>
          </cell>
          <cell r="H225">
            <v>0</v>
          </cell>
          <cell r="I225">
            <v>0</v>
          </cell>
          <cell r="K225">
            <v>100000</v>
          </cell>
          <cell r="L225">
            <v>0</v>
          </cell>
        </row>
        <row r="226">
          <cell r="A226" t="str">
            <v>08E4</v>
          </cell>
          <cell r="B226" t="str">
            <v>Overhead</v>
          </cell>
          <cell r="C226" t="str">
            <v>eScholastic</v>
          </cell>
          <cell r="D226" t="str">
            <v xml:space="preserve">Software Purchase </v>
          </cell>
          <cell r="E226">
            <v>200000</v>
          </cell>
          <cell r="G226">
            <v>0</v>
          </cell>
          <cell r="H226">
            <v>0</v>
          </cell>
          <cell r="I226">
            <v>0</v>
          </cell>
          <cell r="K226">
            <v>200000</v>
          </cell>
          <cell r="L226">
            <v>0</v>
          </cell>
        </row>
        <row r="227">
          <cell r="A227" t="str">
            <v>07E5</v>
          </cell>
          <cell r="B227" t="str">
            <v>Overhead</v>
          </cell>
          <cell r="C227" t="str">
            <v>eScholastic</v>
          </cell>
          <cell r="D227" t="str">
            <v>Stores Rebuild</v>
          </cell>
          <cell r="E227">
            <v>200000.04</v>
          </cell>
          <cell r="G227">
            <v>16666.669999999998</v>
          </cell>
          <cell r="H227">
            <v>4494</v>
          </cell>
          <cell r="I227">
            <v>12172.67</v>
          </cell>
          <cell r="K227">
            <v>195506.04</v>
          </cell>
          <cell r="L227">
            <v>4494</v>
          </cell>
        </row>
        <row r="228">
          <cell r="A228" t="str">
            <v>08E5</v>
          </cell>
          <cell r="B228" t="str">
            <v>Overhead</v>
          </cell>
          <cell r="C228" t="str">
            <v>eScholastic</v>
          </cell>
          <cell r="D228" t="str">
            <v>Endeca Licensing</v>
          </cell>
          <cell r="E228">
            <v>125000</v>
          </cell>
          <cell r="G228">
            <v>0</v>
          </cell>
          <cell r="H228">
            <v>0</v>
          </cell>
          <cell r="I228">
            <v>0</v>
          </cell>
          <cell r="K228">
            <v>125000</v>
          </cell>
          <cell r="L228">
            <v>0</v>
          </cell>
        </row>
        <row r="229">
          <cell r="A229" t="str">
            <v>08E6</v>
          </cell>
          <cell r="B229" t="str">
            <v>Overhead</v>
          </cell>
          <cell r="C229" t="str">
            <v>eScholastic</v>
          </cell>
          <cell r="D229" t="str">
            <v>Capitalization of Software Development</v>
          </cell>
          <cell r="E229">
            <v>1500000</v>
          </cell>
          <cell r="G229">
            <v>125000</v>
          </cell>
          <cell r="H229">
            <v>0</v>
          </cell>
          <cell r="I229">
            <v>125000</v>
          </cell>
          <cell r="K229">
            <v>1500000</v>
          </cell>
          <cell r="L229">
            <v>0</v>
          </cell>
        </row>
        <row r="230">
          <cell r="A230" t="str">
            <v>08E7</v>
          </cell>
          <cell r="B230" t="str">
            <v>Overhead</v>
          </cell>
          <cell r="C230" t="str">
            <v>eScholastic</v>
          </cell>
          <cell r="D230" t="str">
            <v>Relauch Teacher Site</v>
          </cell>
          <cell r="E230">
            <v>300000</v>
          </cell>
          <cell r="G230">
            <v>100000</v>
          </cell>
          <cell r="H230">
            <v>0</v>
          </cell>
          <cell r="I230">
            <v>100000</v>
          </cell>
          <cell r="K230">
            <v>300000</v>
          </cell>
          <cell r="L230">
            <v>0</v>
          </cell>
        </row>
        <row r="231">
          <cell r="A231" t="str">
            <v>08E8</v>
          </cell>
          <cell r="B231" t="str">
            <v>Overhead</v>
          </cell>
          <cell r="C231" t="str">
            <v>eScholastic</v>
          </cell>
          <cell r="D231" t="str">
            <v>Classroom Home Page Builder</v>
          </cell>
          <cell r="E231">
            <v>180000</v>
          </cell>
          <cell r="G231">
            <v>0</v>
          </cell>
          <cell r="H231">
            <v>0</v>
          </cell>
          <cell r="I231">
            <v>0</v>
          </cell>
          <cell r="K231">
            <v>180000</v>
          </cell>
          <cell r="L231">
            <v>0</v>
          </cell>
        </row>
        <row r="232">
          <cell r="A232" t="str">
            <v>08E9</v>
          </cell>
          <cell r="B232" t="str">
            <v>Overhead</v>
          </cell>
          <cell r="C232" t="str">
            <v>eScholastic</v>
          </cell>
          <cell r="D232" t="str">
            <v>TeachersPayTeachers</v>
          </cell>
          <cell r="E232">
            <v>105000</v>
          </cell>
          <cell r="G232">
            <v>8750</v>
          </cell>
          <cell r="H232">
            <v>0</v>
          </cell>
          <cell r="I232">
            <v>8750</v>
          </cell>
          <cell r="K232">
            <v>105000</v>
          </cell>
          <cell r="L232">
            <v>0</v>
          </cell>
        </row>
        <row r="233">
          <cell r="A233" t="str">
            <v>07E10</v>
          </cell>
          <cell r="B233" t="str">
            <v>Overhead</v>
          </cell>
          <cell r="C233" t="str">
            <v>eScholastic</v>
          </cell>
          <cell r="D233" t="str">
            <v xml:space="preserve">LDAP Software </v>
          </cell>
          <cell r="E233">
            <v>150000</v>
          </cell>
          <cell r="G233">
            <v>0</v>
          </cell>
          <cell r="H233">
            <v>0</v>
          </cell>
          <cell r="I233">
            <v>0</v>
          </cell>
          <cell r="K233">
            <v>150000</v>
          </cell>
          <cell r="L233">
            <v>0</v>
          </cell>
        </row>
        <row r="234">
          <cell r="A234" t="str">
            <v>08E10</v>
          </cell>
          <cell r="B234" t="str">
            <v>Overhead</v>
          </cell>
          <cell r="C234" t="str">
            <v>eScholastic</v>
          </cell>
          <cell r="D234" t="str">
            <v>Premium Tier Teacher Channel</v>
          </cell>
          <cell r="E234">
            <v>600000</v>
          </cell>
          <cell r="G234">
            <v>50000</v>
          </cell>
          <cell r="H234">
            <v>0</v>
          </cell>
          <cell r="I234">
            <v>50000</v>
          </cell>
          <cell r="K234">
            <v>600000</v>
          </cell>
          <cell r="L234">
            <v>0</v>
          </cell>
        </row>
        <row r="235">
          <cell r="A235" t="str">
            <v>06E11</v>
          </cell>
          <cell r="B235" t="str">
            <v>Overhead</v>
          </cell>
          <cell r="C235" t="str">
            <v>eScholastic</v>
          </cell>
          <cell r="D235" t="str">
            <v>Scholastic 3.0 Phase II/III</v>
          </cell>
          <cell r="E235">
            <v>900000</v>
          </cell>
          <cell r="G235">
            <v>75000</v>
          </cell>
          <cell r="H235">
            <v>-6080</v>
          </cell>
          <cell r="I235">
            <v>81080</v>
          </cell>
          <cell r="K235">
            <v>906080</v>
          </cell>
          <cell r="L235">
            <v>-6080</v>
          </cell>
        </row>
        <row r="236">
          <cell r="A236" t="str">
            <v>08E11</v>
          </cell>
          <cell r="B236" t="str">
            <v>Overhead</v>
          </cell>
          <cell r="C236" t="str">
            <v>eScholastic</v>
          </cell>
          <cell r="D236" t="str">
            <v xml:space="preserve"> ESCHOLASTIC BU CAPITALIZATION </v>
          </cell>
          <cell r="E236">
            <v>321999.96000000002</v>
          </cell>
          <cell r="G236">
            <v>26833.33</v>
          </cell>
          <cell r="H236">
            <v>0</v>
          </cell>
          <cell r="I236">
            <v>26833.33</v>
          </cell>
          <cell r="K236">
            <v>321999.96000000002</v>
          </cell>
          <cell r="L236">
            <v>0</v>
          </cell>
        </row>
        <row r="237">
          <cell r="A237" t="str">
            <v>08E12</v>
          </cell>
          <cell r="B237" t="str">
            <v>Overhead</v>
          </cell>
          <cell r="C237" t="str">
            <v>eScholastic</v>
          </cell>
          <cell r="D237" t="str">
            <v>Parents Site Phase II</v>
          </cell>
          <cell r="E237">
            <v>80000.039999999994</v>
          </cell>
          <cell r="G237">
            <v>6666.67</v>
          </cell>
          <cell r="H237">
            <v>0</v>
          </cell>
          <cell r="I237">
            <v>6666.67</v>
          </cell>
          <cell r="K237">
            <v>80000.039999999994</v>
          </cell>
          <cell r="L237">
            <v>0</v>
          </cell>
        </row>
        <row r="238">
          <cell r="A238" t="str">
            <v>07E15</v>
          </cell>
          <cell r="B238" t="str">
            <v>Overhead</v>
          </cell>
          <cell r="C238" t="str">
            <v>eScholastic</v>
          </cell>
          <cell r="D238" t="str">
            <v>P690 Server Replacement</v>
          </cell>
          <cell r="E238">
            <v>600000</v>
          </cell>
          <cell r="G238">
            <v>0</v>
          </cell>
          <cell r="H238">
            <v>-2221.4299999999998</v>
          </cell>
          <cell r="I238">
            <v>2221.4299999999998</v>
          </cell>
          <cell r="K238">
            <v>602221.43000000005</v>
          </cell>
          <cell r="L238">
            <v>-2221.4299999999998</v>
          </cell>
        </row>
        <row r="239">
          <cell r="A239" t="str">
            <v>08STORE1</v>
          </cell>
          <cell r="B239" t="str">
            <v>Overhead</v>
          </cell>
          <cell r="C239" t="str">
            <v>eScholastic</v>
          </cell>
          <cell r="D239" t="str">
            <v>Lobby -- path to store improvements and remaining store redesign (outside of water recovery)</v>
          </cell>
          <cell r="E239">
            <v>99999.99</v>
          </cell>
          <cell r="G239">
            <v>33333.33</v>
          </cell>
          <cell r="H239">
            <v>0</v>
          </cell>
          <cell r="I239">
            <v>33333.33</v>
          </cell>
          <cell r="K239">
            <v>99999.99</v>
          </cell>
          <cell r="L239">
            <v>0</v>
          </cell>
        </row>
        <row r="240">
          <cell r="A240" t="str">
            <v>06FAC4</v>
          </cell>
          <cell r="B240" t="str">
            <v>Overhead</v>
          </cell>
          <cell r="C240" t="str">
            <v>Facilities</v>
          </cell>
          <cell r="D240" t="str">
            <v xml:space="preserve">Danbury Exterior Façade - phase 1 </v>
          </cell>
          <cell r="E240">
            <v>200000</v>
          </cell>
          <cell r="G240">
            <v>0</v>
          </cell>
          <cell r="H240">
            <v>0</v>
          </cell>
          <cell r="I240">
            <v>0</v>
          </cell>
          <cell r="K240">
            <v>200000</v>
          </cell>
          <cell r="L240">
            <v>0</v>
          </cell>
        </row>
        <row r="241">
          <cell r="A241" t="str">
            <v>06REAL1</v>
          </cell>
          <cell r="B241" t="str">
            <v>Overhead</v>
          </cell>
          <cell r="C241" t="str">
            <v>Facilities</v>
          </cell>
          <cell r="D241" t="str">
            <v>555 Broadway - Envelope Restoration (Roof replacement in 2005/06)</v>
          </cell>
          <cell r="E241">
            <v>200000</v>
          </cell>
          <cell r="G241">
            <v>100000</v>
          </cell>
          <cell r="H241">
            <v>0</v>
          </cell>
          <cell r="I241">
            <v>100000</v>
          </cell>
          <cell r="K241">
            <v>200000</v>
          </cell>
          <cell r="L241">
            <v>0</v>
          </cell>
        </row>
        <row r="242">
          <cell r="A242" t="str">
            <v>07STRAT1</v>
          </cell>
          <cell r="B242" t="str">
            <v>Overhead</v>
          </cell>
          <cell r="C242" t="str">
            <v>Facilities</v>
          </cell>
          <cell r="D242" t="str">
            <v>Space Densification Projects</v>
          </cell>
          <cell r="E242">
            <v>200000</v>
          </cell>
          <cell r="G242">
            <v>0</v>
          </cell>
          <cell r="H242">
            <v>0</v>
          </cell>
          <cell r="I242">
            <v>0</v>
          </cell>
          <cell r="K242">
            <v>200000</v>
          </cell>
          <cell r="L242">
            <v>0</v>
          </cell>
        </row>
        <row r="243">
          <cell r="A243" t="str">
            <v>08CLBO</v>
          </cell>
          <cell r="B243" t="str">
            <v>Overhead</v>
          </cell>
          <cell r="C243" t="str">
            <v>Facilities</v>
          </cell>
          <cell r="D243" t="str">
            <v>Corporate Lease Buy-Outs</v>
          </cell>
          <cell r="E243">
            <v>447000</v>
          </cell>
          <cell r="G243">
            <v>447000</v>
          </cell>
          <cell r="H243">
            <v>345632.76</v>
          </cell>
          <cell r="I243">
            <v>101367.24</v>
          </cell>
          <cell r="K243">
            <v>101367.24</v>
          </cell>
          <cell r="L243">
            <v>345632.76</v>
          </cell>
        </row>
        <row r="244">
          <cell r="A244" t="str">
            <v>08FAC1</v>
          </cell>
          <cell r="B244" t="str">
            <v>Overhead</v>
          </cell>
          <cell r="C244" t="str">
            <v>Facilities</v>
          </cell>
          <cell r="D244" t="str">
            <v>555 - South façade  restoration</v>
          </cell>
          <cell r="E244">
            <v>810000</v>
          </cell>
          <cell r="G244">
            <v>50000</v>
          </cell>
          <cell r="H244">
            <v>0</v>
          </cell>
          <cell r="I244">
            <v>50000</v>
          </cell>
          <cell r="K244">
            <v>810000</v>
          </cell>
          <cell r="L244">
            <v>0</v>
          </cell>
        </row>
        <row r="245">
          <cell r="A245" t="str">
            <v>08FAC10</v>
          </cell>
          <cell r="B245" t="str">
            <v>Overhead</v>
          </cell>
          <cell r="C245" t="str">
            <v>Facilities</v>
          </cell>
          <cell r="D245" t="str">
            <v>557 - Audio Visual project upgrade lobbies and boardroom</v>
          </cell>
          <cell r="E245">
            <v>47000.01</v>
          </cell>
          <cell r="G245">
            <v>15666.67</v>
          </cell>
          <cell r="H245">
            <v>0</v>
          </cell>
          <cell r="I245">
            <v>15666.67</v>
          </cell>
          <cell r="K245">
            <v>47000.01</v>
          </cell>
          <cell r="L245">
            <v>0</v>
          </cell>
        </row>
        <row r="246">
          <cell r="A246" t="str">
            <v>08FAC11</v>
          </cell>
          <cell r="B246" t="str">
            <v>Overhead</v>
          </cell>
          <cell r="C246" t="str">
            <v>Facilities</v>
          </cell>
          <cell r="D246" t="str">
            <v>557 - Decommission 3rd floor data center</v>
          </cell>
          <cell r="E246">
            <v>100000</v>
          </cell>
          <cell r="G246">
            <v>0</v>
          </cell>
          <cell r="H246">
            <v>0</v>
          </cell>
          <cell r="I246">
            <v>0</v>
          </cell>
          <cell r="K246">
            <v>100000</v>
          </cell>
          <cell r="L246">
            <v>0</v>
          </cell>
        </row>
        <row r="247">
          <cell r="A247" t="str">
            <v>08FAC12</v>
          </cell>
          <cell r="B247" t="str">
            <v>Overhead</v>
          </cell>
          <cell r="C247" t="str">
            <v>Facilities</v>
          </cell>
          <cell r="D247" t="str">
            <v>568 - Security equipment upgrade</v>
          </cell>
          <cell r="E247">
            <v>12500.01</v>
          </cell>
          <cell r="G247">
            <v>4166.67</v>
          </cell>
          <cell r="H247">
            <v>0</v>
          </cell>
          <cell r="I247">
            <v>4166.67</v>
          </cell>
          <cell r="K247">
            <v>12500.01</v>
          </cell>
          <cell r="L247">
            <v>0</v>
          </cell>
        </row>
        <row r="248">
          <cell r="A248" t="str">
            <v>08FAC13</v>
          </cell>
          <cell r="B248" t="str">
            <v>Overhead</v>
          </cell>
          <cell r="C248" t="str">
            <v>Facilities</v>
          </cell>
          <cell r="D248" t="str">
            <v>568 - Electric upgrades</v>
          </cell>
          <cell r="E248">
            <v>12500.04</v>
          </cell>
          <cell r="G248">
            <v>1041.67</v>
          </cell>
          <cell r="H248">
            <v>0</v>
          </cell>
          <cell r="I248">
            <v>1041.67</v>
          </cell>
          <cell r="K248">
            <v>12500.04</v>
          </cell>
          <cell r="L248">
            <v>0</v>
          </cell>
        </row>
        <row r="249">
          <cell r="A249" t="str">
            <v>08FAC14</v>
          </cell>
          <cell r="B249" t="str">
            <v>Overhead</v>
          </cell>
          <cell r="C249" t="str">
            <v>Facilities</v>
          </cell>
          <cell r="D249" t="str">
            <v>568 - 9th floor upgrade (design and planning in 2007/08)</v>
          </cell>
          <cell r="E249">
            <v>200000.04</v>
          </cell>
          <cell r="G249">
            <v>16666.669999999998</v>
          </cell>
          <cell r="H249">
            <v>0</v>
          </cell>
          <cell r="I249">
            <v>16666.669999999998</v>
          </cell>
          <cell r="K249">
            <v>200000.04</v>
          </cell>
          <cell r="L249">
            <v>0</v>
          </cell>
        </row>
        <row r="250">
          <cell r="A250" t="str">
            <v>08FAC15</v>
          </cell>
          <cell r="B250" t="str">
            <v>Overhead</v>
          </cell>
          <cell r="C250" t="str">
            <v>Facilities</v>
          </cell>
          <cell r="D250" t="str">
            <v>524 - Electric and security upgrades</v>
          </cell>
          <cell r="E250">
            <v>24999.96</v>
          </cell>
          <cell r="G250">
            <v>2083.33</v>
          </cell>
          <cell r="H250">
            <v>0</v>
          </cell>
          <cell r="I250">
            <v>2083.33</v>
          </cell>
          <cell r="K250">
            <v>24999.96</v>
          </cell>
          <cell r="L250">
            <v>0</v>
          </cell>
        </row>
        <row r="251">
          <cell r="A251" t="str">
            <v>08FAC16</v>
          </cell>
          <cell r="B251" t="str">
            <v>Overhead</v>
          </cell>
          <cell r="C251" t="str">
            <v>Facilities</v>
          </cell>
          <cell r="D251" t="str">
            <v xml:space="preserve">Dan - Electric, security, warehouse and HVAC upgrades </v>
          </cell>
          <cell r="E251">
            <v>69000</v>
          </cell>
          <cell r="G251">
            <v>5750</v>
          </cell>
          <cell r="H251">
            <v>0</v>
          </cell>
          <cell r="I251">
            <v>5750</v>
          </cell>
          <cell r="K251">
            <v>69000</v>
          </cell>
          <cell r="L251">
            <v>0</v>
          </cell>
        </row>
        <row r="252">
          <cell r="A252" t="str">
            <v>08FAC17</v>
          </cell>
          <cell r="B252" t="str">
            <v>Overhead</v>
          </cell>
          <cell r="C252" t="str">
            <v>Facilities</v>
          </cell>
          <cell r="D252" t="str">
            <v>Dan - Danbury – Façade</v>
          </cell>
          <cell r="E252">
            <v>699999.99</v>
          </cell>
          <cell r="G252">
            <v>25000</v>
          </cell>
          <cell r="H252">
            <v>0</v>
          </cell>
          <cell r="I252">
            <v>25000</v>
          </cell>
          <cell r="K252">
            <v>699999.99</v>
          </cell>
          <cell r="L252">
            <v>0</v>
          </cell>
        </row>
        <row r="253">
          <cell r="A253" t="str">
            <v>08FAC18</v>
          </cell>
          <cell r="B253" t="str">
            <v>Overhead</v>
          </cell>
          <cell r="C253" t="str">
            <v>Facilities</v>
          </cell>
          <cell r="D253" t="str">
            <v>Sec - Electric and security upgrades</v>
          </cell>
          <cell r="E253">
            <v>24999.96</v>
          </cell>
          <cell r="G253">
            <v>2083.33</v>
          </cell>
          <cell r="H253">
            <v>0</v>
          </cell>
          <cell r="I253">
            <v>2083.33</v>
          </cell>
          <cell r="K253">
            <v>24999.96</v>
          </cell>
          <cell r="L253">
            <v>0</v>
          </cell>
        </row>
        <row r="254">
          <cell r="A254" t="str">
            <v>08FAC2</v>
          </cell>
          <cell r="B254" t="str">
            <v>Overhead</v>
          </cell>
          <cell r="C254" t="str">
            <v>Facilities</v>
          </cell>
          <cell r="D254" t="str">
            <v>555 - Roof final phase</v>
          </cell>
          <cell r="E254">
            <v>700000.02</v>
          </cell>
          <cell r="G254">
            <v>100000</v>
          </cell>
          <cell r="H254">
            <v>0</v>
          </cell>
          <cell r="I254">
            <v>100000</v>
          </cell>
          <cell r="K254">
            <v>700000.02</v>
          </cell>
          <cell r="L254">
            <v>0</v>
          </cell>
        </row>
        <row r="255">
          <cell r="A255" t="str">
            <v>08FAC3</v>
          </cell>
          <cell r="B255" t="str">
            <v>Overhead</v>
          </cell>
          <cell r="C255" t="str">
            <v>Facilities</v>
          </cell>
          <cell r="D255" t="str">
            <v>555 - Condenser Water Crossover Piping</v>
          </cell>
          <cell r="E255">
            <v>60000</v>
          </cell>
          <cell r="G255">
            <v>20000</v>
          </cell>
          <cell r="H255">
            <v>0</v>
          </cell>
          <cell r="I255">
            <v>20000</v>
          </cell>
          <cell r="K255">
            <v>60000</v>
          </cell>
          <cell r="L255">
            <v>0</v>
          </cell>
        </row>
        <row r="256">
          <cell r="A256" t="str">
            <v>08FAC4</v>
          </cell>
          <cell r="B256" t="str">
            <v>Overhead</v>
          </cell>
          <cell r="C256" t="str">
            <v>Facilities</v>
          </cell>
          <cell r="D256" t="str">
            <v>555 - Gravity Tank Heaters</v>
          </cell>
          <cell r="E256">
            <v>30000</v>
          </cell>
          <cell r="G256">
            <v>0</v>
          </cell>
          <cell r="H256">
            <v>0</v>
          </cell>
          <cell r="I256">
            <v>0</v>
          </cell>
          <cell r="K256">
            <v>30000</v>
          </cell>
          <cell r="L256">
            <v>0</v>
          </cell>
        </row>
        <row r="257">
          <cell r="A257" t="str">
            <v>08FAC5</v>
          </cell>
          <cell r="B257" t="str">
            <v>Overhead</v>
          </cell>
          <cell r="C257" t="str">
            <v>Facilities</v>
          </cell>
          <cell r="D257" t="str">
            <v>555 - Electric and security upgrades</v>
          </cell>
          <cell r="E257">
            <v>24999.96</v>
          </cell>
          <cell r="G257">
            <v>2083.33</v>
          </cell>
          <cell r="H257">
            <v>0</v>
          </cell>
          <cell r="I257">
            <v>2083.33</v>
          </cell>
          <cell r="K257">
            <v>24999.96</v>
          </cell>
          <cell r="L257">
            <v>0</v>
          </cell>
        </row>
        <row r="258">
          <cell r="A258" t="str">
            <v>08FAC6</v>
          </cell>
          <cell r="B258" t="str">
            <v>Overhead</v>
          </cell>
          <cell r="C258" t="str">
            <v>Facilities</v>
          </cell>
          <cell r="D258" t="str">
            <v>555 - Rooftop AC Units</v>
          </cell>
          <cell r="E258">
            <v>552000</v>
          </cell>
          <cell r="G258">
            <v>16666.669999999998</v>
          </cell>
          <cell r="H258">
            <v>0</v>
          </cell>
          <cell r="I258">
            <v>16666.669999999998</v>
          </cell>
          <cell r="K258">
            <v>552000</v>
          </cell>
          <cell r="L258">
            <v>0</v>
          </cell>
        </row>
        <row r="259">
          <cell r="A259" t="str">
            <v>08FAC7</v>
          </cell>
          <cell r="B259" t="str">
            <v>Overhead</v>
          </cell>
          <cell r="C259" t="str">
            <v>Facilities</v>
          </cell>
          <cell r="D259" t="str">
            <v>555 - DR change to update finishes throughout blding</v>
          </cell>
          <cell r="E259">
            <v>1500000</v>
          </cell>
          <cell r="G259">
            <v>200000</v>
          </cell>
          <cell r="H259">
            <v>0</v>
          </cell>
          <cell r="I259">
            <v>200000</v>
          </cell>
          <cell r="K259">
            <v>1500000</v>
          </cell>
          <cell r="L259">
            <v>0</v>
          </cell>
        </row>
        <row r="260">
          <cell r="A260" t="str">
            <v>08FAC8</v>
          </cell>
          <cell r="B260" t="str">
            <v>Overhead</v>
          </cell>
          <cell r="C260" t="str">
            <v>Facilities</v>
          </cell>
          <cell r="D260" t="str">
            <v>555 - Fire alarm, class E system upgrade</v>
          </cell>
          <cell r="E260">
            <v>400000</v>
          </cell>
          <cell r="G260">
            <v>0</v>
          </cell>
          <cell r="H260">
            <v>0</v>
          </cell>
          <cell r="I260">
            <v>0</v>
          </cell>
          <cell r="K260">
            <v>400000</v>
          </cell>
          <cell r="L260">
            <v>0</v>
          </cell>
        </row>
        <row r="261">
          <cell r="A261" t="str">
            <v>08FAC9</v>
          </cell>
          <cell r="B261" t="str">
            <v>Overhead</v>
          </cell>
          <cell r="C261" t="str">
            <v>Facilities</v>
          </cell>
          <cell r="D261" t="str">
            <v>557 - Electric and security upgrades</v>
          </cell>
          <cell r="E261">
            <v>24999.96</v>
          </cell>
          <cell r="G261">
            <v>2083.33</v>
          </cell>
          <cell r="H261">
            <v>0</v>
          </cell>
          <cell r="I261">
            <v>2083.33</v>
          </cell>
          <cell r="K261">
            <v>24999.96</v>
          </cell>
          <cell r="L261">
            <v>0</v>
          </cell>
        </row>
        <row r="262">
          <cell r="A262" t="str">
            <v>07FAC5</v>
          </cell>
          <cell r="B262" t="str">
            <v>Overhead</v>
          </cell>
          <cell r="C262" t="str">
            <v xml:space="preserve">Facilities  </v>
          </cell>
          <cell r="D262" t="str">
            <v>557 Broadway - Facilities Refurbishments</v>
          </cell>
          <cell r="E262">
            <v>0</v>
          </cell>
          <cell r="G262">
            <v>0</v>
          </cell>
          <cell r="H262">
            <v>1625.63</v>
          </cell>
          <cell r="I262">
            <v>-1625.63</v>
          </cell>
          <cell r="K262">
            <v>-1625.63</v>
          </cell>
          <cell r="L262">
            <v>1625.63</v>
          </cell>
        </row>
        <row r="263">
          <cell r="A263" t="str">
            <v>06FIN10</v>
          </cell>
          <cell r="B263" t="str">
            <v>Overhead</v>
          </cell>
          <cell r="C263" t="str">
            <v>Finance</v>
          </cell>
          <cell r="D263" t="str">
            <v>Royalty System</v>
          </cell>
          <cell r="E263">
            <v>50000.04</v>
          </cell>
          <cell r="G263">
            <v>4166.67</v>
          </cell>
          <cell r="H263">
            <v>0</v>
          </cell>
          <cell r="I263">
            <v>4166.67</v>
          </cell>
          <cell r="K263">
            <v>50000.04</v>
          </cell>
          <cell r="L263">
            <v>0</v>
          </cell>
        </row>
        <row r="264">
          <cell r="A264" t="str">
            <v>07FIN1</v>
          </cell>
          <cell r="B264" t="str">
            <v>Overhead</v>
          </cell>
          <cell r="C264" t="str">
            <v>Finance</v>
          </cell>
          <cell r="D264" t="str">
            <v>JD Edwards - Job Cost Prepub Replacement</v>
          </cell>
          <cell r="E264">
            <v>50000.04</v>
          </cell>
          <cell r="G264">
            <v>4166.67</v>
          </cell>
          <cell r="H264">
            <v>0</v>
          </cell>
          <cell r="I264">
            <v>4166.67</v>
          </cell>
          <cell r="K264">
            <v>50000.04</v>
          </cell>
          <cell r="L264">
            <v>0</v>
          </cell>
        </row>
        <row r="265">
          <cell r="A265" t="str">
            <v>07FIN2</v>
          </cell>
          <cell r="B265" t="str">
            <v>Overhead</v>
          </cell>
          <cell r="C265" t="str">
            <v>Finance</v>
          </cell>
          <cell r="D265" t="str">
            <v>JD Edwards - Expense Management Phase 2</v>
          </cell>
          <cell r="E265">
            <v>39999.96</v>
          </cell>
          <cell r="G265">
            <v>3333.33</v>
          </cell>
          <cell r="H265">
            <v>0</v>
          </cell>
          <cell r="I265">
            <v>3333.33</v>
          </cell>
          <cell r="K265">
            <v>39999.96</v>
          </cell>
          <cell r="L265">
            <v>0</v>
          </cell>
        </row>
        <row r="266">
          <cell r="A266" t="str">
            <v>07FIN3</v>
          </cell>
          <cell r="B266" t="str">
            <v>Overhead</v>
          </cell>
          <cell r="C266" t="str">
            <v>Finance</v>
          </cell>
          <cell r="D266" t="str">
            <v>JD Edwards - Legacy PO system to JDE PO migration</v>
          </cell>
          <cell r="E266">
            <v>200000.04</v>
          </cell>
          <cell r="G266">
            <v>16666.669999999998</v>
          </cell>
          <cell r="H266">
            <v>1514.3</v>
          </cell>
          <cell r="I266">
            <v>15152.37</v>
          </cell>
          <cell r="K266">
            <v>198485.74</v>
          </cell>
          <cell r="L266">
            <v>1514.3</v>
          </cell>
        </row>
        <row r="267">
          <cell r="A267" t="str">
            <v>08FIN1</v>
          </cell>
          <cell r="B267" t="str">
            <v>Overhead</v>
          </cell>
          <cell r="C267" t="str">
            <v>Finance</v>
          </cell>
          <cell r="D267" t="str">
            <v>Hyperion Planning - Book Club Project</v>
          </cell>
          <cell r="E267">
            <v>125000.04</v>
          </cell>
          <cell r="G267">
            <v>10416.67</v>
          </cell>
          <cell r="H267">
            <v>0</v>
          </cell>
          <cell r="I267">
            <v>10416.67</v>
          </cell>
          <cell r="K267">
            <v>125000.04</v>
          </cell>
          <cell r="L267">
            <v>0</v>
          </cell>
        </row>
        <row r="268">
          <cell r="A268" t="str">
            <v>08FIN2</v>
          </cell>
          <cell r="B268" t="str">
            <v>Overhead</v>
          </cell>
          <cell r="C268" t="str">
            <v>Finance</v>
          </cell>
          <cell r="D268" t="str">
            <v>Misc Computer Equipment (I.e. check printers)</v>
          </cell>
          <cell r="E268">
            <v>30000</v>
          </cell>
          <cell r="G268">
            <v>2500</v>
          </cell>
          <cell r="H268">
            <v>0</v>
          </cell>
          <cell r="I268">
            <v>2500</v>
          </cell>
          <cell r="K268">
            <v>30000</v>
          </cell>
          <cell r="L268">
            <v>0</v>
          </cell>
        </row>
        <row r="269">
          <cell r="A269" t="str">
            <v>08FIN3</v>
          </cell>
          <cell r="B269" t="str">
            <v>Overhead</v>
          </cell>
          <cell r="C269" t="str">
            <v>Finance</v>
          </cell>
          <cell r="D269" t="str">
            <v>JD Edwards - Canada Implementation</v>
          </cell>
          <cell r="E269">
            <v>75000</v>
          </cell>
          <cell r="G269">
            <v>6250</v>
          </cell>
          <cell r="H269">
            <v>0</v>
          </cell>
          <cell r="I269">
            <v>6250</v>
          </cell>
          <cell r="K269">
            <v>75000</v>
          </cell>
          <cell r="L269">
            <v>0</v>
          </cell>
        </row>
        <row r="270">
          <cell r="A270" t="str">
            <v>08FIN4</v>
          </cell>
          <cell r="B270" t="str">
            <v>Overhead</v>
          </cell>
          <cell r="C270" t="str">
            <v>Finance</v>
          </cell>
          <cell r="D270" t="str">
            <v>JD Edwards - One-World Upgrade</v>
          </cell>
          <cell r="E270">
            <v>600000</v>
          </cell>
          <cell r="G270">
            <v>50000</v>
          </cell>
          <cell r="H270">
            <v>0</v>
          </cell>
          <cell r="I270">
            <v>50000</v>
          </cell>
          <cell r="K270">
            <v>600000</v>
          </cell>
          <cell r="L270">
            <v>0</v>
          </cell>
        </row>
        <row r="271">
          <cell r="A271" t="str">
            <v>08HR1</v>
          </cell>
          <cell r="B271" t="str">
            <v>Overhead</v>
          </cell>
          <cell r="C271" t="str">
            <v>HRIS</v>
          </cell>
          <cell r="D271" t="str">
            <v xml:space="preserve">Phase 1: Sales Commission Current State and alternative analysis   </v>
          </cell>
          <cell r="E271">
            <v>150000</v>
          </cell>
          <cell r="G271">
            <v>50000</v>
          </cell>
          <cell r="H271">
            <v>0</v>
          </cell>
          <cell r="I271">
            <v>50000</v>
          </cell>
          <cell r="K271">
            <v>150000</v>
          </cell>
          <cell r="L271">
            <v>0</v>
          </cell>
        </row>
        <row r="272">
          <cell r="A272" t="str">
            <v>08HR2</v>
          </cell>
          <cell r="B272" t="str">
            <v>Overhead</v>
          </cell>
          <cell r="C272" t="str">
            <v>HRIS</v>
          </cell>
          <cell r="D272" t="str">
            <v xml:space="preserve">Phase 2: Sales Commission Platform Implementation </v>
          </cell>
          <cell r="E272">
            <v>350000</v>
          </cell>
          <cell r="G272">
            <v>0</v>
          </cell>
          <cell r="H272">
            <v>0</v>
          </cell>
          <cell r="I272">
            <v>0</v>
          </cell>
          <cell r="K272">
            <v>350000</v>
          </cell>
          <cell r="L272">
            <v>0</v>
          </cell>
        </row>
        <row r="273">
          <cell r="A273" t="str">
            <v>08HR3</v>
          </cell>
          <cell r="B273" t="str">
            <v>Overhead</v>
          </cell>
          <cell r="C273" t="str">
            <v>HRIS</v>
          </cell>
          <cell r="D273" t="str">
            <v>Sales Commission platform software and conversion</v>
          </cell>
          <cell r="E273">
            <v>300000</v>
          </cell>
          <cell r="G273">
            <v>0</v>
          </cell>
          <cell r="H273">
            <v>0</v>
          </cell>
          <cell r="I273">
            <v>0</v>
          </cell>
          <cell r="K273">
            <v>300000</v>
          </cell>
          <cell r="L273">
            <v>0</v>
          </cell>
        </row>
        <row r="274">
          <cell r="A274" t="str">
            <v>08HR4</v>
          </cell>
          <cell r="B274" t="str">
            <v>Overhead</v>
          </cell>
          <cell r="C274" t="str">
            <v>HRIS</v>
          </cell>
          <cell r="D274" t="str">
            <v>Managed Reporting Environment</v>
          </cell>
          <cell r="E274">
            <v>125000</v>
          </cell>
          <cell r="G274">
            <v>25000</v>
          </cell>
          <cell r="H274">
            <v>0</v>
          </cell>
          <cell r="I274">
            <v>25000</v>
          </cell>
          <cell r="K274">
            <v>125000</v>
          </cell>
          <cell r="L274">
            <v>0</v>
          </cell>
        </row>
        <row r="275">
          <cell r="A275" t="str">
            <v>08HR5</v>
          </cell>
          <cell r="B275" t="str">
            <v>Overhead</v>
          </cell>
          <cell r="C275" t="str">
            <v>HRIS</v>
          </cell>
          <cell r="D275" t="str">
            <v>Employee Self Service</v>
          </cell>
          <cell r="E275">
            <v>400000</v>
          </cell>
          <cell r="G275">
            <v>25000</v>
          </cell>
          <cell r="H275">
            <v>0</v>
          </cell>
          <cell r="I275">
            <v>25000</v>
          </cell>
          <cell r="K275">
            <v>400000</v>
          </cell>
          <cell r="L275">
            <v>0</v>
          </cell>
        </row>
        <row r="276">
          <cell r="A276" t="str">
            <v>07HR4</v>
          </cell>
          <cell r="B276" t="str">
            <v>Overhead</v>
          </cell>
          <cell r="C276" t="str">
            <v>Human Resources</v>
          </cell>
          <cell r="D276" t="str">
            <v>Online pay slips self service</v>
          </cell>
          <cell r="E276">
            <v>0</v>
          </cell>
          <cell r="G276">
            <v>0</v>
          </cell>
          <cell r="H276">
            <v>-18184</v>
          </cell>
          <cell r="I276">
            <v>18184</v>
          </cell>
          <cell r="K276">
            <v>18184</v>
          </cell>
          <cell r="L276">
            <v>-18184</v>
          </cell>
        </row>
        <row r="277">
          <cell r="A277" t="str">
            <v>07HR5</v>
          </cell>
          <cell r="B277" t="str">
            <v>Overhead</v>
          </cell>
          <cell r="C277" t="str">
            <v>Human Resources</v>
          </cell>
          <cell r="D277" t="str">
            <v>Start of Mgr self service Phase 1</v>
          </cell>
          <cell r="E277">
            <v>0</v>
          </cell>
          <cell r="G277">
            <v>0</v>
          </cell>
          <cell r="H277">
            <v>-156018.53</v>
          </cell>
          <cell r="I277">
            <v>156018.53</v>
          </cell>
          <cell r="K277">
            <v>156018.53</v>
          </cell>
          <cell r="L277">
            <v>-156018.53</v>
          </cell>
        </row>
        <row r="278">
          <cell r="A278" t="str">
            <v>06ITOTH8</v>
          </cell>
          <cell r="B278" t="str">
            <v>Overhead</v>
          </cell>
          <cell r="C278" t="str">
            <v>Information Technology</v>
          </cell>
          <cell r="D278" t="str">
            <v>BMC ControlM Test Environment</v>
          </cell>
          <cell r="E278">
            <v>61000</v>
          </cell>
          <cell r="G278">
            <v>0</v>
          </cell>
          <cell r="H278">
            <v>0</v>
          </cell>
          <cell r="I278">
            <v>0</v>
          </cell>
          <cell r="K278">
            <v>61000</v>
          </cell>
          <cell r="L278">
            <v>0</v>
          </cell>
        </row>
        <row r="279">
          <cell r="A279" t="str">
            <v>07IT9</v>
          </cell>
          <cell r="B279" t="str">
            <v>Overhead</v>
          </cell>
          <cell r="C279" t="str">
            <v>Information Technology</v>
          </cell>
          <cell r="D279" t="str">
            <v>SQL Consolidation Phase II</v>
          </cell>
          <cell r="E279">
            <v>75000</v>
          </cell>
          <cell r="G279">
            <v>0</v>
          </cell>
          <cell r="H279">
            <v>2280.64</v>
          </cell>
          <cell r="I279">
            <v>-2280.64</v>
          </cell>
          <cell r="K279">
            <v>72719.360000000001</v>
          </cell>
          <cell r="L279">
            <v>2280.64</v>
          </cell>
        </row>
        <row r="280">
          <cell r="A280" t="str">
            <v>08IT1</v>
          </cell>
          <cell r="B280" t="str">
            <v>Overhead</v>
          </cell>
          <cell r="C280" t="str">
            <v>Information Technology</v>
          </cell>
          <cell r="D280" t="str">
            <v>CRM Web/App Layer Hardware Upgrade</v>
          </cell>
          <cell r="E280">
            <v>60000</v>
          </cell>
          <cell r="G280">
            <v>0</v>
          </cell>
          <cell r="H280">
            <v>0</v>
          </cell>
          <cell r="I280">
            <v>0</v>
          </cell>
          <cell r="K280">
            <v>60000</v>
          </cell>
          <cell r="L280">
            <v>0</v>
          </cell>
        </row>
        <row r="281">
          <cell r="A281" t="str">
            <v>08IT10</v>
          </cell>
          <cell r="B281" t="str">
            <v>Overhead</v>
          </cell>
          <cell r="C281" t="str">
            <v>Information Technology</v>
          </cell>
          <cell r="D281" t="str">
            <v>Additional listening posts (OTC)</v>
          </cell>
          <cell r="E281">
            <v>12000</v>
          </cell>
          <cell r="G281">
            <v>0</v>
          </cell>
          <cell r="H281">
            <v>0</v>
          </cell>
          <cell r="I281">
            <v>0</v>
          </cell>
          <cell r="K281">
            <v>12000</v>
          </cell>
          <cell r="L281">
            <v>0</v>
          </cell>
        </row>
        <row r="282">
          <cell r="A282" t="str">
            <v>08IT11</v>
          </cell>
          <cell r="B282" t="str">
            <v>Overhead</v>
          </cell>
          <cell r="C282" t="str">
            <v>Information Technology</v>
          </cell>
          <cell r="D282" t="str">
            <v>Additional  NetiQ/OVO agent Licenses due to Organic Growth (expansion new HP servers i.e. exchange etc)</v>
          </cell>
          <cell r="E282">
            <v>30000</v>
          </cell>
          <cell r="G282">
            <v>0</v>
          </cell>
          <cell r="H282">
            <v>0</v>
          </cell>
          <cell r="I282">
            <v>0</v>
          </cell>
          <cell r="K282">
            <v>30000</v>
          </cell>
          <cell r="L282">
            <v>0</v>
          </cell>
        </row>
        <row r="283">
          <cell r="A283" t="str">
            <v>08IT12</v>
          </cell>
          <cell r="B283" t="str">
            <v>Overhead</v>
          </cell>
          <cell r="C283" t="str">
            <v>Information Technology</v>
          </cell>
          <cell r="D283" t="str">
            <v xml:space="preserve">RVI SW Version Upgrade (RVI services) </v>
          </cell>
          <cell r="E283">
            <v>12000</v>
          </cell>
          <cell r="G283">
            <v>0</v>
          </cell>
          <cell r="H283">
            <v>0</v>
          </cell>
          <cell r="I283">
            <v>0</v>
          </cell>
          <cell r="K283">
            <v>12000</v>
          </cell>
          <cell r="L283">
            <v>0</v>
          </cell>
        </row>
        <row r="284">
          <cell r="A284" t="str">
            <v>08IT13</v>
          </cell>
          <cell r="B284" t="str">
            <v>Overhead</v>
          </cell>
          <cell r="C284" t="str">
            <v>Information Technology</v>
          </cell>
          <cell r="D284" t="str">
            <v>Configuration Mgt for Server/Software &amp; Patch Management System for Windows-based servers</v>
          </cell>
          <cell r="E284">
            <v>130000</v>
          </cell>
          <cell r="G284">
            <v>0</v>
          </cell>
          <cell r="H284">
            <v>0</v>
          </cell>
          <cell r="I284">
            <v>0</v>
          </cell>
          <cell r="K284">
            <v>130000</v>
          </cell>
          <cell r="L284">
            <v>0</v>
          </cell>
        </row>
        <row r="285">
          <cell r="A285" t="str">
            <v>08IT14</v>
          </cell>
          <cell r="B285" t="str">
            <v>Overhead</v>
          </cell>
          <cell r="C285" t="str">
            <v>Information Technology</v>
          </cell>
          <cell r="D285" t="str">
            <v xml:space="preserve">TSP &amp; Soup2Nuts File Storage </v>
          </cell>
          <cell r="E285">
            <v>30000</v>
          </cell>
          <cell r="G285">
            <v>0</v>
          </cell>
          <cell r="H285">
            <v>0</v>
          </cell>
          <cell r="I285">
            <v>0</v>
          </cell>
          <cell r="K285">
            <v>30000</v>
          </cell>
          <cell r="L285">
            <v>0</v>
          </cell>
        </row>
        <row r="286">
          <cell r="A286" t="str">
            <v>08IT15</v>
          </cell>
          <cell r="B286" t="str">
            <v>Overhead</v>
          </cell>
          <cell r="C286" t="str">
            <v>Information Technology</v>
          </cell>
          <cell r="D286" t="str">
            <v>Exchange 2007 sandbox</v>
          </cell>
          <cell r="E286">
            <v>75000</v>
          </cell>
          <cell r="G286">
            <v>0</v>
          </cell>
          <cell r="H286">
            <v>0</v>
          </cell>
          <cell r="I286">
            <v>0</v>
          </cell>
          <cell r="K286">
            <v>75000</v>
          </cell>
          <cell r="L286">
            <v>0</v>
          </cell>
        </row>
        <row r="287">
          <cell r="A287" t="str">
            <v>08IT16</v>
          </cell>
          <cell r="B287" t="str">
            <v>Overhead</v>
          </cell>
          <cell r="C287" t="str">
            <v>Information Technology</v>
          </cell>
          <cell r="D287" t="str">
            <v xml:space="preserve">Exchange OWA Servers </v>
          </cell>
          <cell r="E287">
            <v>29000</v>
          </cell>
          <cell r="G287">
            <v>0</v>
          </cell>
          <cell r="H287">
            <v>0</v>
          </cell>
          <cell r="I287">
            <v>0</v>
          </cell>
          <cell r="K287">
            <v>29000</v>
          </cell>
          <cell r="L287">
            <v>0</v>
          </cell>
        </row>
        <row r="288">
          <cell r="A288" t="str">
            <v>08IT17</v>
          </cell>
          <cell r="B288" t="str">
            <v>Overhead</v>
          </cell>
          <cell r="C288" t="str">
            <v>Information Technology</v>
          </cell>
          <cell r="D288" t="str">
            <v>Cisco Technology Refreshes for aging infrastructure (Routers first, then switches) and EOL equipment</v>
          </cell>
          <cell r="E288">
            <v>310000</v>
          </cell>
          <cell r="G288">
            <v>0</v>
          </cell>
          <cell r="H288">
            <v>0</v>
          </cell>
          <cell r="I288">
            <v>0</v>
          </cell>
          <cell r="K288">
            <v>310000</v>
          </cell>
          <cell r="L288">
            <v>0</v>
          </cell>
        </row>
        <row r="289">
          <cell r="A289" t="str">
            <v>08IT18</v>
          </cell>
          <cell r="B289" t="str">
            <v>Overhead</v>
          </cell>
          <cell r="C289" t="str">
            <v>Information Technology</v>
          </cell>
          <cell r="D289" t="str">
            <v>Cisco SUP Upgrades (NY, Danbury, JC)</v>
          </cell>
          <cell r="E289">
            <v>260000</v>
          </cell>
          <cell r="G289">
            <v>0</v>
          </cell>
          <cell r="H289">
            <v>0</v>
          </cell>
          <cell r="I289">
            <v>0</v>
          </cell>
          <cell r="K289">
            <v>260000</v>
          </cell>
          <cell r="L289">
            <v>0</v>
          </cell>
        </row>
        <row r="290">
          <cell r="A290" t="str">
            <v>08IT19</v>
          </cell>
          <cell r="B290" t="str">
            <v>Overhead</v>
          </cell>
          <cell r="C290" t="str">
            <v>Information Technology</v>
          </cell>
          <cell r="D290" t="str">
            <v>Cisco - EOL Local Directors</v>
          </cell>
          <cell r="E290">
            <v>28000</v>
          </cell>
          <cell r="G290">
            <v>0</v>
          </cell>
          <cell r="H290">
            <v>0</v>
          </cell>
          <cell r="I290">
            <v>0</v>
          </cell>
          <cell r="K290">
            <v>28000</v>
          </cell>
          <cell r="L290">
            <v>0</v>
          </cell>
        </row>
        <row r="291">
          <cell r="A291" t="str">
            <v>08IT2</v>
          </cell>
          <cell r="B291" t="str">
            <v>Overhead</v>
          </cell>
          <cell r="C291" t="str">
            <v>Information Technology</v>
          </cell>
          <cell r="D291" t="str">
            <v>Crystal Reporting Environment Expansion</v>
          </cell>
          <cell r="E291">
            <v>80000</v>
          </cell>
          <cell r="G291">
            <v>0</v>
          </cell>
          <cell r="H291">
            <v>0</v>
          </cell>
          <cell r="I291">
            <v>0</v>
          </cell>
          <cell r="K291">
            <v>80000</v>
          </cell>
          <cell r="L291">
            <v>0</v>
          </cell>
        </row>
        <row r="292">
          <cell r="A292" t="str">
            <v>08IT20</v>
          </cell>
          <cell r="B292" t="str">
            <v>Overhead</v>
          </cell>
          <cell r="C292" t="str">
            <v>Information Technology</v>
          </cell>
          <cell r="D292" t="str">
            <v>Cisco NY Fiber Channel Expansion</v>
          </cell>
          <cell r="E292">
            <v>100000</v>
          </cell>
          <cell r="G292">
            <v>100000</v>
          </cell>
          <cell r="H292">
            <v>96999</v>
          </cell>
          <cell r="I292">
            <v>3001</v>
          </cell>
          <cell r="K292">
            <v>3001</v>
          </cell>
          <cell r="L292">
            <v>96999</v>
          </cell>
        </row>
        <row r="293">
          <cell r="A293" t="str">
            <v>08IT21</v>
          </cell>
          <cell r="B293" t="str">
            <v>Overhead</v>
          </cell>
          <cell r="C293" t="str">
            <v>Information Technology</v>
          </cell>
          <cell r="D293" t="str">
            <v>Veritas Lic Expansion</v>
          </cell>
          <cell r="E293">
            <v>10000</v>
          </cell>
          <cell r="G293">
            <v>0</v>
          </cell>
          <cell r="H293">
            <v>0</v>
          </cell>
          <cell r="I293">
            <v>0</v>
          </cell>
          <cell r="K293">
            <v>10000</v>
          </cell>
          <cell r="L293">
            <v>0</v>
          </cell>
        </row>
        <row r="294">
          <cell r="A294" t="str">
            <v>08IT22</v>
          </cell>
          <cell r="B294" t="str">
            <v>Overhead</v>
          </cell>
          <cell r="C294" t="str">
            <v>Information Technology</v>
          </cell>
          <cell r="D294" t="str">
            <v>10 G Upgrade to DB</v>
          </cell>
          <cell r="E294">
            <v>20000</v>
          </cell>
          <cell r="G294">
            <v>0</v>
          </cell>
          <cell r="H294">
            <v>0</v>
          </cell>
          <cell r="I294">
            <v>0</v>
          </cell>
          <cell r="K294">
            <v>20000</v>
          </cell>
          <cell r="L294">
            <v>0</v>
          </cell>
        </row>
        <row r="295">
          <cell r="A295" t="str">
            <v>08IT23</v>
          </cell>
          <cell r="B295" t="str">
            <v>Overhead</v>
          </cell>
          <cell r="C295" t="str">
            <v>Information Technology</v>
          </cell>
          <cell r="D295" t="str">
            <v>Organic Growth Storage</v>
          </cell>
          <cell r="E295">
            <v>581000</v>
          </cell>
          <cell r="G295">
            <v>0</v>
          </cell>
          <cell r="H295">
            <v>0</v>
          </cell>
          <cell r="I295">
            <v>0</v>
          </cell>
          <cell r="K295">
            <v>581000</v>
          </cell>
          <cell r="L295">
            <v>0</v>
          </cell>
        </row>
        <row r="296">
          <cell r="A296" t="str">
            <v>08IT24</v>
          </cell>
          <cell r="B296" t="str">
            <v>Overhead</v>
          </cell>
          <cell r="C296" t="str">
            <v>Information Technology</v>
          </cell>
          <cell r="D296" t="str">
            <v>ITG Additional Licenses and Consultation</v>
          </cell>
          <cell r="E296">
            <v>50000</v>
          </cell>
          <cell r="G296">
            <v>0</v>
          </cell>
          <cell r="H296">
            <v>0</v>
          </cell>
          <cell r="I296">
            <v>0</v>
          </cell>
          <cell r="K296">
            <v>50000</v>
          </cell>
          <cell r="L296">
            <v>0</v>
          </cell>
        </row>
        <row r="297">
          <cell r="A297" t="str">
            <v>08IT25</v>
          </cell>
          <cell r="B297" t="str">
            <v>Overhead</v>
          </cell>
          <cell r="C297" t="str">
            <v>Information Technology</v>
          </cell>
          <cell r="D297" t="str">
            <v>Applimation Upgrade (services)</v>
          </cell>
          <cell r="E297">
            <v>20000</v>
          </cell>
          <cell r="G297">
            <v>0</v>
          </cell>
          <cell r="H297">
            <v>0</v>
          </cell>
          <cell r="I297">
            <v>0</v>
          </cell>
          <cell r="K297">
            <v>20000</v>
          </cell>
          <cell r="L297">
            <v>0</v>
          </cell>
        </row>
        <row r="298">
          <cell r="A298" t="str">
            <v>08IT26</v>
          </cell>
          <cell r="B298" t="str">
            <v>Overhead</v>
          </cell>
          <cell r="C298" t="str">
            <v>Information Technology</v>
          </cell>
          <cell r="D298" t="str">
            <v>Linux Evaluation for Oracle</v>
          </cell>
          <cell r="E298">
            <v>45000</v>
          </cell>
          <cell r="G298">
            <v>0</v>
          </cell>
          <cell r="H298">
            <v>0</v>
          </cell>
          <cell r="I298">
            <v>0</v>
          </cell>
          <cell r="K298">
            <v>45000</v>
          </cell>
          <cell r="L298">
            <v>0</v>
          </cell>
        </row>
        <row r="299">
          <cell r="A299" t="str">
            <v>08IT27</v>
          </cell>
          <cell r="B299" t="str">
            <v>Overhead</v>
          </cell>
          <cell r="C299" t="str">
            <v>Information Technology</v>
          </cell>
          <cell r="D299" t="str">
            <v>NAS Heads for XPs (patching &amp; config mgt optimization) [Linux]</v>
          </cell>
          <cell r="E299">
            <v>40000</v>
          </cell>
          <cell r="G299">
            <v>40000</v>
          </cell>
          <cell r="H299">
            <v>0</v>
          </cell>
          <cell r="I299">
            <v>40000</v>
          </cell>
          <cell r="K299">
            <v>40000</v>
          </cell>
          <cell r="L299">
            <v>0</v>
          </cell>
        </row>
        <row r="300">
          <cell r="A300" t="str">
            <v>08IT28</v>
          </cell>
          <cell r="B300" t="str">
            <v>Overhead</v>
          </cell>
          <cell r="C300" t="str">
            <v>Information Technology</v>
          </cell>
          <cell r="D300" t="str">
            <v xml:space="preserve">Emergency Hardware Replacement Contingency </v>
          </cell>
          <cell r="E300">
            <v>50000</v>
          </cell>
          <cell r="G300">
            <v>0</v>
          </cell>
          <cell r="H300">
            <v>0</v>
          </cell>
          <cell r="I300">
            <v>0</v>
          </cell>
          <cell r="K300">
            <v>50000</v>
          </cell>
          <cell r="L300">
            <v>0</v>
          </cell>
        </row>
        <row r="301">
          <cell r="A301" t="str">
            <v>08IT29</v>
          </cell>
          <cell r="B301" t="str">
            <v>Overhead</v>
          </cell>
          <cell r="C301" t="str">
            <v>Information Technology</v>
          </cell>
          <cell r="D301" t="str">
            <v>pSeries Consolidation to Enterprise Frames [HW]</v>
          </cell>
          <cell r="E301">
            <v>65000</v>
          </cell>
          <cell r="G301">
            <v>0</v>
          </cell>
          <cell r="H301">
            <v>0</v>
          </cell>
          <cell r="I301">
            <v>0</v>
          </cell>
          <cell r="K301">
            <v>65000</v>
          </cell>
          <cell r="L301">
            <v>0</v>
          </cell>
        </row>
        <row r="302">
          <cell r="A302" t="str">
            <v>08IT3</v>
          </cell>
          <cell r="B302" t="str">
            <v>Overhead</v>
          </cell>
          <cell r="C302" t="str">
            <v>Information Technology</v>
          </cell>
          <cell r="D302" t="str">
            <v>CRM Monitoring</v>
          </cell>
          <cell r="E302">
            <v>80000</v>
          </cell>
          <cell r="G302">
            <v>0</v>
          </cell>
          <cell r="H302">
            <v>0</v>
          </cell>
          <cell r="I302">
            <v>0</v>
          </cell>
          <cell r="K302">
            <v>80000</v>
          </cell>
          <cell r="L302">
            <v>0</v>
          </cell>
        </row>
        <row r="303">
          <cell r="A303" t="str">
            <v>08IT30</v>
          </cell>
          <cell r="B303" t="str">
            <v>Overhead</v>
          </cell>
          <cell r="C303" t="str">
            <v>Information Technology</v>
          </cell>
          <cell r="D303" t="str">
            <v>NJ Server Room Consolidation &amp; Closure</v>
          </cell>
          <cell r="E303">
            <v>75000</v>
          </cell>
          <cell r="G303">
            <v>75000</v>
          </cell>
          <cell r="H303">
            <v>0</v>
          </cell>
          <cell r="I303">
            <v>75000</v>
          </cell>
          <cell r="K303">
            <v>75000</v>
          </cell>
          <cell r="L303">
            <v>0</v>
          </cell>
        </row>
        <row r="304">
          <cell r="A304" t="str">
            <v>08IT31</v>
          </cell>
          <cell r="B304" t="str">
            <v>Overhead</v>
          </cell>
          <cell r="C304" t="str">
            <v>Information Technology</v>
          </cell>
          <cell r="D304" t="str">
            <v>WBI Process Server POT</v>
          </cell>
          <cell r="E304">
            <v>3000</v>
          </cell>
          <cell r="G304">
            <v>0</v>
          </cell>
          <cell r="H304">
            <v>0</v>
          </cell>
          <cell r="I304">
            <v>0</v>
          </cell>
          <cell r="K304">
            <v>3000</v>
          </cell>
          <cell r="L304">
            <v>0</v>
          </cell>
        </row>
        <row r="305">
          <cell r="A305" t="str">
            <v>08IT32</v>
          </cell>
          <cell r="B305" t="str">
            <v>Overhead</v>
          </cell>
          <cell r="C305" t="str">
            <v>Information Technology</v>
          </cell>
          <cell r="D305" t="str">
            <v>Oracle AQ POT</v>
          </cell>
          <cell r="E305">
            <v>3000</v>
          </cell>
          <cell r="G305">
            <v>0</v>
          </cell>
          <cell r="H305">
            <v>0</v>
          </cell>
          <cell r="I305">
            <v>0</v>
          </cell>
          <cell r="K305">
            <v>3000</v>
          </cell>
          <cell r="L305">
            <v>0</v>
          </cell>
        </row>
        <row r="306">
          <cell r="A306" t="str">
            <v>08IT33</v>
          </cell>
          <cell r="B306" t="str">
            <v>Overhead</v>
          </cell>
          <cell r="C306" t="str">
            <v>Information Technology</v>
          </cell>
          <cell r="D306" t="str">
            <v>Additional Remedy Licenses</v>
          </cell>
          <cell r="E306">
            <v>40000</v>
          </cell>
          <cell r="G306">
            <v>0</v>
          </cell>
          <cell r="H306">
            <v>0</v>
          </cell>
          <cell r="I306">
            <v>0</v>
          </cell>
          <cell r="K306">
            <v>40000</v>
          </cell>
          <cell r="L306">
            <v>0</v>
          </cell>
        </row>
        <row r="307">
          <cell r="A307" t="str">
            <v>08IT34</v>
          </cell>
          <cell r="B307" t="str">
            <v>Overhead</v>
          </cell>
          <cell r="C307" t="str">
            <v>Information Technology</v>
          </cell>
          <cell r="D307" t="str">
            <v>Data off of the desktop - Phase II</v>
          </cell>
          <cell r="E307">
            <v>125000</v>
          </cell>
          <cell r="G307">
            <v>0</v>
          </cell>
          <cell r="H307">
            <v>0</v>
          </cell>
          <cell r="I307">
            <v>0</v>
          </cell>
          <cell r="K307">
            <v>125000</v>
          </cell>
          <cell r="L307">
            <v>0</v>
          </cell>
        </row>
        <row r="308">
          <cell r="A308" t="str">
            <v>08IT35</v>
          </cell>
          <cell r="B308" t="str">
            <v>Overhead</v>
          </cell>
          <cell r="C308" t="str">
            <v>Information Technology</v>
          </cell>
          <cell r="D308" t="str">
            <v>Call Pilot Upg. to version 4.0 NYC, NJ</v>
          </cell>
          <cell r="E308">
            <v>30000</v>
          </cell>
          <cell r="G308">
            <v>0</v>
          </cell>
          <cell r="H308">
            <v>0</v>
          </cell>
          <cell r="I308">
            <v>0</v>
          </cell>
          <cell r="K308">
            <v>30000</v>
          </cell>
          <cell r="L308">
            <v>0</v>
          </cell>
        </row>
        <row r="309">
          <cell r="A309" t="str">
            <v>08IT36</v>
          </cell>
          <cell r="B309" t="str">
            <v>Overhead</v>
          </cell>
          <cell r="C309" t="str">
            <v>Information Technology</v>
          </cell>
          <cell r="D309" t="str">
            <v>VoIP phased deployment NYC, NJ, Danbury</v>
          </cell>
          <cell r="E309">
            <v>37000</v>
          </cell>
          <cell r="G309">
            <v>0</v>
          </cell>
          <cell r="H309">
            <v>0</v>
          </cell>
          <cell r="I309">
            <v>0</v>
          </cell>
          <cell r="K309">
            <v>37000</v>
          </cell>
          <cell r="L309">
            <v>0</v>
          </cell>
        </row>
        <row r="310">
          <cell r="A310" t="str">
            <v>08IT37</v>
          </cell>
          <cell r="B310" t="str">
            <v>Overhead</v>
          </cell>
          <cell r="C310" t="str">
            <v>Information Technology</v>
          </cell>
          <cell r="D310" t="str">
            <v>Spare Inventory for expansion and Repair</v>
          </cell>
          <cell r="E310">
            <v>25000</v>
          </cell>
          <cell r="G310">
            <v>0</v>
          </cell>
          <cell r="H310">
            <v>0</v>
          </cell>
          <cell r="I310">
            <v>0</v>
          </cell>
          <cell r="K310">
            <v>25000</v>
          </cell>
          <cell r="L310">
            <v>0</v>
          </cell>
        </row>
        <row r="311">
          <cell r="A311" t="str">
            <v>08IT38</v>
          </cell>
          <cell r="B311" t="str">
            <v>Overhead</v>
          </cell>
          <cell r="C311" t="str">
            <v>Information Technology</v>
          </cell>
          <cell r="D311" t="str">
            <v>International Mobile phones and spares</v>
          </cell>
          <cell r="E311">
            <v>1000</v>
          </cell>
          <cell r="G311">
            <v>0</v>
          </cell>
          <cell r="H311">
            <v>0</v>
          </cell>
          <cell r="I311">
            <v>0</v>
          </cell>
          <cell r="K311">
            <v>1000</v>
          </cell>
          <cell r="L311">
            <v>0</v>
          </cell>
        </row>
        <row r="312">
          <cell r="A312" t="str">
            <v>08IT39</v>
          </cell>
          <cell r="B312" t="str">
            <v>Overhead</v>
          </cell>
          <cell r="C312" t="str">
            <v>Information Technology</v>
          </cell>
          <cell r="D312" t="str">
            <v>Succession Core OS upgrades – NYC, Ct, NJ</v>
          </cell>
          <cell r="E312">
            <v>68000</v>
          </cell>
          <cell r="G312">
            <v>0</v>
          </cell>
          <cell r="H312">
            <v>0</v>
          </cell>
          <cell r="I312">
            <v>0</v>
          </cell>
          <cell r="K312">
            <v>68000</v>
          </cell>
          <cell r="L312">
            <v>0</v>
          </cell>
        </row>
        <row r="313">
          <cell r="A313" t="str">
            <v>08IT4</v>
          </cell>
          <cell r="B313" t="str">
            <v>Overhead</v>
          </cell>
          <cell r="C313" t="str">
            <v>Information Technology</v>
          </cell>
          <cell r="D313" t="str">
            <v>ISV Cost Containment</v>
          </cell>
          <cell r="E313">
            <v>165000</v>
          </cell>
          <cell r="G313">
            <v>0</v>
          </cell>
          <cell r="H313">
            <v>0</v>
          </cell>
          <cell r="I313">
            <v>0</v>
          </cell>
          <cell r="K313">
            <v>165000</v>
          </cell>
          <cell r="L313">
            <v>0</v>
          </cell>
        </row>
        <row r="314">
          <cell r="A314" t="str">
            <v>08IT40</v>
          </cell>
          <cell r="B314" t="str">
            <v>Overhead</v>
          </cell>
          <cell r="C314" t="str">
            <v>Information Technology</v>
          </cell>
          <cell r="D314" t="str">
            <v>Diverse Entry for 555/557, 568, and 524 Bway</v>
          </cell>
          <cell r="E314">
            <v>132000</v>
          </cell>
          <cell r="G314">
            <v>0</v>
          </cell>
          <cell r="H314">
            <v>0</v>
          </cell>
          <cell r="I314">
            <v>0</v>
          </cell>
          <cell r="K314">
            <v>132000</v>
          </cell>
          <cell r="L314">
            <v>0</v>
          </cell>
        </row>
        <row r="315">
          <cell r="A315" t="str">
            <v>08IT41</v>
          </cell>
          <cell r="B315" t="str">
            <v>Overhead</v>
          </cell>
          <cell r="C315" t="str">
            <v>Information Technology</v>
          </cell>
          <cell r="D315" t="str">
            <v xml:space="preserve">StradaTel Upgrade </v>
          </cell>
          <cell r="E315">
            <v>3000</v>
          </cell>
          <cell r="G315">
            <v>0</v>
          </cell>
          <cell r="H315">
            <v>0</v>
          </cell>
          <cell r="I315">
            <v>0</v>
          </cell>
          <cell r="K315">
            <v>3000</v>
          </cell>
          <cell r="L315">
            <v>0</v>
          </cell>
        </row>
        <row r="316">
          <cell r="A316" t="str">
            <v>08IT42</v>
          </cell>
          <cell r="B316" t="str">
            <v>Overhead</v>
          </cell>
          <cell r="C316" t="str">
            <v>Information Technology</v>
          </cell>
          <cell r="D316" t="str">
            <v xml:space="preserve">555/557 Enhanced Wireless Coverage </v>
          </cell>
          <cell r="E316">
            <v>23000</v>
          </cell>
          <cell r="G316">
            <v>0</v>
          </cell>
          <cell r="H316">
            <v>0</v>
          </cell>
          <cell r="I316">
            <v>0</v>
          </cell>
          <cell r="K316">
            <v>23000</v>
          </cell>
          <cell r="L316">
            <v>0</v>
          </cell>
        </row>
        <row r="317">
          <cell r="A317" t="str">
            <v>08IT43</v>
          </cell>
          <cell r="B317" t="str">
            <v>Overhead</v>
          </cell>
          <cell r="C317" t="str">
            <v>Information Technology</v>
          </cell>
          <cell r="D317" t="str">
            <v>557 Broadway UPS Battery Replacement</v>
          </cell>
          <cell r="E317">
            <v>11000</v>
          </cell>
          <cell r="G317">
            <v>0</v>
          </cell>
          <cell r="H317">
            <v>0</v>
          </cell>
          <cell r="I317">
            <v>0</v>
          </cell>
          <cell r="K317">
            <v>11000</v>
          </cell>
          <cell r="L317">
            <v>0</v>
          </cell>
        </row>
        <row r="318">
          <cell r="A318" t="str">
            <v>08IT44</v>
          </cell>
          <cell r="B318" t="str">
            <v>Overhead</v>
          </cell>
          <cell r="C318" t="str">
            <v>Information Technology</v>
          </cell>
          <cell r="D318" t="str">
            <v>Infrastructure</v>
          </cell>
          <cell r="E318">
            <v>725000</v>
          </cell>
          <cell r="G318">
            <v>0</v>
          </cell>
          <cell r="H318">
            <v>0</v>
          </cell>
          <cell r="I318">
            <v>0</v>
          </cell>
          <cell r="K318">
            <v>725000</v>
          </cell>
          <cell r="L318">
            <v>0</v>
          </cell>
        </row>
        <row r="319">
          <cell r="A319" t="str">
            <v>08IT45</v>
          </cell>
          <cell r="B319" t="str">
            <v>Overhead</v>
          </cell>
          <cell r="C319" t="str">
            <v>Information Technology</v>
          </cell>
          <cell r="D319" t="str">
            <v>EDW Projects***</v>
          </cell>
          <cell r="E319">
            <v>875000.04</v>
          </cell>
          <cell r="G319">
            <v>72916.67</v>
          </cell>
          <cell r="H319">
            <v>0</v>
          </cell>
          <cell r="I319">
            <v>72916.67</v>
          </cell>
          <cell r="K319">
            <v>875000.04</v>
          </cell>
          <cell r="L319">
            <v>0</v>
          </cell>
        </row>
        <row r="320">
          <cell r="A320" t="str">
            <v>08IT46</v>
          </cell>
          <cell r="B320" t="str">
            <v>Overhead</v>
          </cell>
          <cell r="C320" t="str">
            <v>Information Technology</v>
          </cell>
          <cell r="D320" t="str">
            <v xml:space="preserve">Ascential </v>
          </cell>
          <cell r="E320">
            <v>160000</v>
          </cell>
          <cell r="G320">
            <v>0</v>
          </cell>
          <cell r="H320">
            <v>0</v>
          </cell>
          <cell r="I320">
            <v>0</v>
          </cell>
          <cell r="K320">
            <v>160000</v>
          </cell>
          <cell r="L320">
            <v>0</v>
          </cell>
        </row>
        <row r="321">
          <cell r="A321" t="str">
            <v>08IT47</v>
          </cell>
          <cell r="B321" t="str">
            <v>Overhead</v>
          </cell>
          <cell r="C321" t="str">
            <v>Information Technology</v>
          </cell>
          <cell r="D321" t="str">
            <v>BI Reporting for OTC-  Discoverer + XML Publisher</v>
          </cell>
          <cell r="E321">
            <v>52000</v>
          </cell>
          <cell r="G321">
            <v>0</v>
          </cell>
          <cell r="H321">
            <v>0</v>
          </cell>
          <cell r="I321">
            <v>0</v>
          </cell>
          <cell r="K321">
            <v>52000</v>
          </cell>
          <cell r="L321">
            <v>0</v>
          </cell>
        </row>
        <row r="322">
          <cell r="A322" t="str">
            <v>08IT48</v>
          </cell>
          <cell r="B322" t="str">
            <v>Overhead</v>
          </cell>
          <cell r="C322" t="str">
            <v>Information Technology</v>
          </cell>
          <cell r="D322" t="str">
            <v>OTC SRI, SRC, TSP and Weston Woods ****</v>
          </cell>
          <cell r="E322">
            <v>1518000</v>
          </cell>
          <cell r="G322">
            <v>126500</v>
          </cell>
          <cell r="H322">
            <v>0</v>
          </cell>
          <cell r="I322">
            <v>126500</v>
          </cell>
          <cell r="K322">
            <v>1518000</v>
          </cell>
          <cell r="L322">
            <v>0</v>
          </cell>
        </row>
        <row r="323">
          <cell r="A323" t="str">
            <v>08IT49</v>
          </cell>
          <cell r="B323" t="str">
            <v>Overhead</v>
          </cell>
          <cell r="C323" t="str">
            <v>Information Technology</v>
          </cell>
          <cell r="D323" t="str">
            <v>DB Expansion -  200GB DASD on WBIDEV3</v>
          </cell>
          <cell r="E323">
            <v>21000</v>
          </cell>
          <cell r="G323">
            <v>0</v>
          </cell>
          <cell r="H323">
            <v>0</v>
          </cell>
          <cell r="I323">
            <v>0</v>
          </cell>
          <cell r="K323">
            <v>21000</v>
          </cell>
          <cell r="L323">
            <v>0</v>
          </cell>
        </row>
        <row r="324">
          <cell r="A324" t="str">
            <v>08IT5</v>
          </cell>
          <cell r="B324" t="str">
            <v>Overhead</v>
          </cell>
          <cell r="C324" t="str">
            <v>Information Technology</v>
          </cell>
          <cell r="D324" t="str">
            <v>Obsolete Server Replacements</v>
          </cell>
          <cell r="E324">
            <v>40000</v>
          </cell>
          <cell r="G324">
            <v>0</v>
          </cell>
          <cell r="H324">
            <v>0</v>
          </cell>
          <cell r="I324">
            <v>0</v>
          </cell>
          <cell r="K324">
            <v>40000</v>
          </cell>
          <cell r="L324">
            <v>0</v>
          </cell>
        </row>
        <row r="325">
          <cell r="A325" t="str">
            <v>08IT50</v>
          </cell>
          <cell r="B325" t="str">
            <v>Overhead</v>
          </cell>
          <cell r="C325" t="str">
            <v>Information Technology</v>
          </cell>
          <cell r="D325" t="str">
            <v>DW Expansion - 8GB Memory on SCDWPROD</v>
          </cell>
          <cell r="E325">
            <v>100000</v>
          </cell>
          <cell r="G325">
            <v>0</v>
          </cell>
          <cell r="H325">
            <v>0</v>
          </cell>
          <cell r="I325">
            <v>0</v>
          </cell>
          <cell r="K325">
            <v>100000</v>
          </cell>
          <cell r="L325">
            <v>0</v>
          </cell>
        </row>
        <row r="326">
          <cell r="A326" t="str">
            <v>08IT51</v>
          </cell>
          <cell r="B326" t="str">
            <v>Overhead</v>
          </cell>
          <cell r="C326" t="str">
            <v>Information Technology</v>
          </cell>
          <cell r="D326" t="str">
            <v>DW Expansion -Processor Activation on SCDWPROD</v>
          </cell>
          <cell r="E326">
            <v>29000</v>
          </cell>
          <cell r="G326">
            <v>0</v>
          </cell>
          <cell r="H326">
            <v>0</v>
          </cell>
          <cell r="I326">
            <v>0</v>
          </cell>
          <cell r="K326">
            <v>29000</v>
          </cell>
          <cell r="L326">
            <v>0</v>
          </cell>
        </row>
        <row r="327">
          <cell r="A327" t="str">
            <v>08IT52</v>
          </cell>
          <cell r="B327" t="str">
            <v>Overhead</v>
          </cell>
          <cell r="C327" t="str">
            <v>Information Technology</v>
          </cell>
          <cell r="D327" t="str">
            <v>PeopleTools Upgrade</v>
          </cell>
          <cell r="E327">
            <v>430000</v>
          </cell>
          <cell r="G327">
            <v>0</v>
          </cell>
          <cell r="H327">
            <v>0</v>
          </cell>
          <cell r="I327">
            <v>0</v>
          </cell>
          <cell r="K327">
            <v>430000</v>
          </cell>
          <cell r="L327">
            <v>0</v>
          </cell>
        </row>
        <row r="328">
          <cell r="A328" t="str">
            <v>08IT53</v>
          </cell>
          <cell r="B328" t="str">
            <v>Overhead</v>
          </cell>
          <cell r="C328" t="str">
            <v>Information Technology</v>
          </cell>
          <cell r="D328" t="str">
            <v>PeopleSoft CRM Upgrade to 9.0</v>
          </cell>
          <cell r="E328">
            <v>100000</v>
          </cell>
          <cell r="G328">
            <v>0</v>
          </cell>
          <cell r="H328">
            <v>0</v>
          </cell>
          <cell r="I328">
            <v>0</v>
          </cell>
          <cell r="K328">
            <v>100000</v>
          </cell>
          <cell r="L328">
            <v>0</v>
          </cell>
        </row>
        <row r="329">
          <cell r="A329" t="str">
            <v>08IT54</v>
          </cell>
          <cell r="B329" t="str">
            <v>Overhead</v>
          </cell>
          <cell r="C329" t="str">
            <v>Information Technology</v>
          </cell>
          <cell r="D329" t="str">
            <v>Capitalization of Software Development - Internal/External</v>
          </cell>
          <cell r="E329">
            <v>2000000.04</v>
          </cell>
          <cell r="G329">
            <v>166666.67000000001</v>
          </cell>
          <cell r="H329">
            <v>0</v>
          </cell>
          <cell r="I329">
            <v>166666.67000000001</v>
          </cell>
          <cell r="K329">
            <v>2000000.04</v>
          </cell>
          <cell r="L329">
            <v>0</v>
          </cell>
        </row>
        <row r="330">
          <cell r="A330" t="str">
            <v>08IT55</v>
          </cell>
          <cell r="B330" t="str">
            <v>Overhead</v>
          </cell>
          <cell r="C330" t="str">
            <v>Information Technology</v>
          </cell>
          <cell r="D330" t="str">
            <v>Capitalization of Software Development - For Business Unit Projects</v>
          </cell>
          <cell r="E330">
            <v>1200000</v>
          </cell>
          <cell r="G330">
            <v>100000</v>
          </cell>
          <cell r="H330">
            <v>0</v>
          </cell>
          <cell r="I330">
            <v>100000</v>
          </cell>
          <cell r="K330">
            <v>1200000</v>
          </cell>
          <cell r="L330">
            <v>0</v>
          </cell>
        </row>
        <row r="331">
          <cell r="A331" t="str">
            <v>08IT6</v>
          </cell>
          <cell r="B331" t="str">
            <v>Overhead</v>
          </cell>
          <cell r="C331" t="str">
            <v>Information Technology</v>
          </cell>
          <cell r="D331" t="str">
            <v>Wintel Server Consolidation</v>
          </cell>
          <cell r="E331">
            <v>350000</v>
          </cell>
          <cell r="G331">
            <v>0</v>
          </cell>
          <cell r="H331">
            <v>0</v>
          </cell>
          <cell r="I331">
            <v>0</v>
          </cell>
          <cell r="K331">
            <v>350000</v>
          </cell>
          <cell r="L331">
            <v>0</v>
          </cell>
        </row>
        <row r="332">
          <cell r="A332" t="str">
            <v>08IT7</v>
          </cell>
          <cell r="B332" t="str">
            <v>Overhead</v>
          </cell>
          <cell r="C332" t="str">
            <v>Information Technology</v>
          </cell>
          <cell r="D332" t="str">
            <v>Production growth for Incremental DASD</v>
          </cell>
          <cell r="E332">
            <v>40000</v>
          </cell>
          <cell r="G332">
            <v>0</v>
          </cell>
          <cell r="H332">
            <v>0</v>
          </cell>
          <cell r="I332">
            <v>0</v>
          </cell>
          <cell r="K332">
            <v>40000</v>
          </cell>
          <cell r="L332">
            <v>0</v>
          </cell>
        </row>
        <row r="333">
          <cell r="A333" t="str">
            <v>08IT8</v>
          </cell>
          <cell r="B333" t="str">
            <v>Overhead</v>
          </cell>
          <cell r="C333" t="str">
            <v>Information Technology</v>
          </cell>
          <cell r="D333" t="str">
            <v>Virtual Tape Library</v>
          </cell>
          <cell r="E333">
            <v>50000</v>
          </cell>
          <cell r="G333">
            <v>0</v>
          </cell>
          <cell r="H333">
            <v>0</v>
          </cell>
          <cell r="I333">
            <v>0</v>
          </cell>
          <cell r="K333">
            <v>50000</v>
          </cell>
          <cell r="L333">
            <v>0</v>
          </cell>
        </row>
        <row r="334">
          <cell r="A334" t="str">
            <v>08IT9</v>
          </cell>
          <cell r="B334" t="str">
            <v>Overhead</v>
          </cell>
          <cell r="C334" t="str">
            <v>Information Technology</v>
          </cell>
          <cell r="D334" t="str">
            <v>Visual Ethernet probes for Multidrop Bonded T1 sites (OTC toolup)</v>
          </cell>
          <cell r="E334">
            <v>30000</v>
          </cell>
          <cell r="G334">
            <v>0</v>
          </cell>
          <cell r="H334">
            <v>0</v>
          </cell>
          <cell r="I334">
            <v>0</v>
          </cell>
          <cell r="K334">
            <v>30000</v>
          </cell>
          <cell r="L334">
            <v>0</v>
          </cell>
        </row>
        <row r="335">
          <cell r="A335" t="str">
            <v>07IT12</v>
          </cell>
          <cell r="B335" t="str">
            <v>Overhead</v>
          </cell>
          <cell r="C335" t="str">
            <v>IT</v>
          </cell>
          <cell r="D335" t="str">
            <v>Desktop Data</v>
          </cell>
          <cell r="E335">
            <v>0</v>
          </cell>
          <cell r="G335">
            <v>0</v>
          </cell>
          <cell r="H335">
            <v>23288.15</v>
          </cell>
          <cell r="I335">
            <v>-23288.15</v>
          </cell>
          <cell r="K335">
            <v>-23288.15</v>
          </cell>
          <cell r="L335">
            <v>23288.15</v>
          </cell>
        </row>
        <row r="336">
          <cell r="A336" t="str">
            <v>07IT16</v>
          </cell>
          <cell r="B336" t="str">
            <v>Overhead</v>
          </cell>
          <cell r="C336" t="str">
            <v>IT</v>
          </cell>
          <cell r="D336" t="str">
            <v>Obsolete Server Replacements</v>
          </cell>
          <cell r="E336">
            <v>0</v>
          </cell>
          <cell r="G336">
            <v>0</v>
          </cell>
          <cell r="H336">
            <v>1252.9000000000001</v>
          </cell>
          <cell r="I336">
            <v>-1252.9000000000001</v>
          </cell>
          <cell r="K336">
            <v>-1252.9000000000001</v>
          </cell>
          <cell r="L336">
            <v>1252.9000000000001</v>
          </cell>
        </row>
        <row r="337">
          <cell r="A337" t="str">
            <v>07IT17</v>
          </cell>
          <cell r="B337" t="str">
            <v>Overhead</v>
          </cell>
          <cell r="C337" t="str">
            <v>IT</v>
          </cell>
          <cell r="D337" t="str">
            <v>MQ Servers - Connectivity To Enterprise Service Bus</v>
          </cell>
          <cell r="E337">
            <v>0</v>
          </cell>
          <cell r="G337">
            <v>0</v>
          </cell>
          <cell r="H337">
            <v>1167.54</v>
          </cell>
          <cell r="I337">
            <v>-1167.54</v>
          </cell>
          <cell r="K337">
            <v>-1167.54</v>
          </cell>
          <cell r="L337">
            <v>1167.54</v>
          </cell>
        </row>
        <row r="338">
          <cell r="A338" t="str">
            <v>07IT25</v>
          </cell>
          <cell r="B338" t="str">
            <v>Overhead</v>
          </cell>
          <cell r="C338" t="str">
            <v>IT</v>
          </cell>
          <cell r="D338" t="str">
            <v>DM Prod Server Replacement</v>
          </cell>
          <cell r="E338">
            <v>0</v>
          </cell>
          <cell r="G338">
            <v>0</v>
          </cell>
          <cell r="H338">
            <v>1559.46</v>
          </cell>
          <cell r="I338">
            <v>-1559.46</v>
          </cell>
          <cell r="K338">
            <v>-1559.46</v>
          </cell>
          <cell r="L338">
            <v>1559.46</v>
          </cell>
        </row>
        <row r="339">
          <cell r="A339" t="str">
            <v>07IT27</v>
          </cell>
          <cell r="B339" t="str">
            <v>Overhead</v>
          </cell>
          <cell r="C339" t="str">
            <v>IT</v>
          </cell>
          <cell r="D339" t="str">
            <v>Exchange Upgrade</v>
          </cell>
          <cell r="E339">
            <v>0</v>
          </cell>
          <cell r="G339">
            <v>0</v>
          </cell>
          <cell r="H339">
            <v>2064.9299999999998</v>
          </cell>
          <cell r="I339">
            <v>-2064.9299999999998</v>
          </cell>
          <cell r="K339">
            <v>-2064.9299999999998</v>
          </cell>
          <cell r="L339">
            <v>2064.9299999999998</v>
          </cell>
        </row>
        <row r="340">
          <cell r="A340" t="str">
            <v>07IT30</v>
          </cell>
          <cell r="B340" t="str">
            <v>Overhead</v>
          </cell>
          <cell r="C340" t="str">
            <v>IT</v>
          </cell>
          <cell r="D340" t="str">
            <v>JC File &amp; Print Upgrades</v>
          </cell>
          <cell r="E340">
            <v>0</v>
          </cell>
          <cell r="G340">
            <v>0</v>
          </cell>
          <cell r="H340">
            <v>498.96</v>
          </cell>
          <cell r="I340">
            <v>-498.96</v>
          </cell>
          <cell r="K340">
            <v>-498.96</v>
          </cell>
          <cell r="L340">
            <v>498.96</v>
          </cell>
        </row>
        <row r="341">
          <cell r="A341" t="str">
            <v>07IT6</v>
          </cell>
          <cell r="B341" t="str">
            <v>Overhead</v>
          </cell>
          <cell r="C341" t="str">
            <v>IT</v>
          </cell>
          <cell r="D341" t="str">
            <v>Information Life Cycle Management</v>
          </cell>
          <cell r="E341">
            <v>0</v>
          </cell>
          <cell r="G341">
            <v>0</v>
          </cell>
          <cell r="H341">
            <v>46352.25</v>
          </cell>
          <cell r="I341">
            <v>-46352.25</v>
          </cell>
          <cell r="K341">
            <v>-46352.25</v>
          </cell>
          <cell r="L341">
            <v>46352.25</v>
          </cell>
        </row>
        <row r="342">
          <cell r="A342" t="str">
            <v>06CHARMS</v>
          </cell>
          <cell r="B342" t="str">
            <v>Overhead</v>
          </cell>
          <cell r="C342" t="str">
            <v>Legal</v>
          </cell>
          <cell r="D342" t="str">
            <v>Charms</v>
          </cell>
          <cell r="E342">
            <v>5000.04</v>
          </cell>
          <cell r="G342">
            <v>416.67</v>
          </cell>
          <cell r="H342">
            <v>0</v>
          </cell>
          <cell r="I342">
            <v>416.67</v>
          </cell>
          <cell r="K342">
            <v>5000.04</v>
          </cell>
          <cell r="L342">
            <v>0</v>
          </cell>
        </row>
        <row r="343">
          <cell r="A343" t="str">
            <v>08LGL1</v>
          </cell>
          <cell r="B343" t="str">
            <v>Overhead</v>
          </cell>
          <cell r="C343" t="str">
            <v>Legal</v>
          </cell>
          <cell r="D343" t="str">
            <v>AR Financial Module</v>
          </cell>
          <cell r="E343">
            <v>20000.04</v>
          </cell>
          <cell r="G343">
            <v>1666.67</v>
          </cell>
          <cell r="H343">
            <v>0</v>
          </cell>
          <cell r="I343">
            <v>1666.67</v>
          </cell>
          <cell r="K343">
            <v>20000.04</v>
          </cell>
          <cell r="L343">
            <v>0</v>
          </cell>
        </row>
        <row r="344">
          <cell r="A344" t="str">
            <v>08LGL10</v>
          </cell>
          <cell r="B344" t="str">
            <v>Overhead</v>
          </cell>
          <cell r="C344" t="str">
            <v>Legal</v>
          </cell>
          <cell r="D344" t="str">
            <v>Ability to search for combo#  within charms</v>
          </cell>
          <cell r="E344">
            <v>1200</v>
          </cell>
          <cell r="G344">
            <v>100</v>
          </cell>
          <cell r="H344">
            <v>0</v>
          </cell>
          <cell r="I344">
            <v>100</v>
          </cell>
          <cell r="K344">
            <v>1200</v>
          </cell>
          <cell r="L344">
            <v>0</v>
          </cell>
        </row>
        <row r="345">
          <cell r="A345" t="str">
            <v>08LGL11</v>
          </cell>
          <cell r="B345" t="str">
            <v>Overhead</v>
          </cell>
          <cell r="C345" t="str">
            <v>Legal</v>
          </cell>
          <cell r="D345" t="str">
            <v>Contract Template Generator</v>
          </cell>
          <cell r="E345">
            <v>30000</v>
          </cell>
          <cell r="G345">
            <v>2500</v>
          </cell>
          <cell r="H345">
            <v>0</v>
          </cell>
          <cell r="I345">
            <v>2500</v>
          </cell>
          <cell r="K345">
            <v>30000</v>
          </cell>
          <cell r="L345">
            <v>0</v>
          </cell>
        </row>
        <row r="346">
          <cell r="A346" t="str">
            <v>08LGL12</v>
          </cell>
          <cell r="B346" t="str">
            <v>Overhead</v>
          </cell>
          <cell r="C346" t="str">
            <v>Legal</v>
          </cell>
          <cell r="D346" t="str">
            <v>Contract Information Automation</v>
          </cell>
          <cell r="E346">
            <v>35000.04</v>
          </cell>
          <cell r="G346">
            <v>2916.67</v>
          </cell>
          <cell r="H346">
            <v>0</v>
          </cell>
          <cell r="I346">
            <v>2916.67</v>
          </cell>
          <cell r="K346">
            <v>35000.04</v>
          </cell>
          <cell r="L346">
            <v>0</v>
          </cell>
        </row>
        <row r="347">
          <cell r="A347" t="str">
            <v>08LGL2</v>
          </cell>
          <cell r="B347" t="str">
            <v>Overhead</v>
          </cell>
          <cell r="C347" t="str">
            <v>Legal</v>
          </cell>
          <cell r="D347" t="str">
            <v>UK Office BP Conversion</v>
          </cell>
          <cell r="E347">
            <v>12000</v>
          </cell>
          <cell r="G347">
            <v>1000</v>
          </cell>
          <cell r="H347">
            <v>0</v>
          </cell>
          <cell r="I347">
            <v>1000</v>
          </cell>
          <cell r="K347">
            <v>12000</v>
          </cell>
          <cell r="L347">
            <v>0</v>
          </cell>
        </row>
        <row r="348">
          <cell r="A348" t="str">
            <v>08LGL3</v>
          </cell>
          <cell r="B348" t="str">
            <v>Overhead</v>
          </cell>
          <cell r="C348" t="str">
            <v>Legal</v>
          </cell>
          <cell r="D348" t="str">
            <v>Rights Sensitivity</v>
          </cell>
          <cell r="E348">
            <v>9999.9599999999991</v>
          </cell>
          <cell r="G348">
            <v>833.33</v>
          </cell>
          <cell r="H348">
            <v>0</v>
          </cell>
          <cell r="I348">
            <v>833.33</v>
          </cell>
          <cell r="K348">
            <v>9999.9599999999991</v>
          </cell>
          <cell r="L348">
            <v>0</v>
          </cell>
        </row>
        <row r="349">
          <cell r="A349" t="str">
            <v>08LGL4</v>
          </cell>
          <cell r="B349" t="str">
            <v>Overhead</v>
          </cell>
          <cell r="C349" t="str">
            <v>Legal</v>
          </cell>
          <cell r="D349" t="str">
            <v>Royalty Rate Product Groups</v>
          </cell>
          <cell r="E349">
            <v>3999.96</v>
          </cell>
          <cell r="G349">
            <v>333.33</v>
          </cell>
          <cell r="H349">
            <v>0</v>
          </cell>
          <cell r="I349">
            <v>333.33</v>
          </cell>
          <cell r="K349">
            <v>3999.96</v>
          </cell>
          <cell r="L349">
            <v>0</v>
          </cell>
        </row>
        <row r="350">
          <cell r="A350" t="str">
            <v>08LGL5</v>
          </cell>
          <cell r="B350" t="str">
            <v>Overhead</v>
          </cell>
          <cell r="C350" t="str">
            <v>Legal</v>
          </cell>
          <cell r="D350" t="str">
            <v>AR Financial Module</v>
          </cell>
          <cell r="E350">
            <v>3000</v>
          </cell>
          <cell r="G350">
            <v>250</v>
          </cell>
          <cell r="H350">
            <v>0</v>
          </cell>
          <cell r="I350">
            <v>250</v>
          </cell>
          <cell r="K350">
            <v>3000</v>
          </cell>
          <cell r="L350">
            <v>0</v>
          </cell>
        </row>
        <row r="351">
          <cell r="A351" t="str">
            <v>08LGL6</v>
          </cell>
          <cell r="B351" t="str">
            <v>Overhead</v>
          </cell>
          <cell r="C351" t="str">
            <v>Legal</v>
          </cell>
          <cell r="D351" t="str">
            <v>Author Payout Functionality</v>
          </cell>
          <cell r="E351">
            <v>6000</v>
          </cell>
          <cell r="G351">
            <v>500</v>
          </cell>
          <cell r="H351">
            <v>0</v>
          </cell>
          <cell r="I351">
            <v>500</v>
          </cell>
          <cell r="K351">
            <v>6000</v>
          </cell>
          <cell r="L351">
            <v>0</v>
          </cell>
        </row>
        <row r="352">
          <cell r="A352" t="str">
            <v>08LGL7</v>
          </cell>
          <cell r="B352" t="str">
            <v>Overhead</v>
          </cell>
          <cell r="C352" t="str">
            <v>Legal</v>
          </cell>
          <cell r="D352" t="str">
            <v>Foreign Rights Website</v>
          </cell>
          <cell r="E352">
            <v>9999.9599999999991</v>
          </cell>
          <cell r="G352">
            <v>833.33</v>
          </cell>
          <cell r="H352">
            <v>0</v>
          </cell>
          <cell r="I352">
            <v>833.33</v>
          </cell>
          <cell r="K352">
            <v>9999.9599999999991</v>
          </cell>
          <cell r="L352">
            <v>0</v>
          </cell>
        </row>
        <row r="353">
          <cell r="A353" t="str">
            <v>08LGL8</v>
          </cell>
          <cell r="B353" t="str">
            <v>Overhead</v>
          </cell>
          <cell r="C353" t="str">
            <v>Legal</v>
          </cell>
          <cell r="D353" t="str">
            <v>MONARCH Integration</v>
          </cell>
          <cell r="E353">
            <v>9999.9599999999991</v>
          </cell>
          <cell r="G353">
            <v>833.33</v>
          </cell>
          <cell r="H353">
            <v>0</v>
          </cell>
          <cell r="I353">
            <v>833.33</v>
          </cell>
          <cell r="K353">
            <v>9999.9599999999991</v>
          </cell>
          <cell r="L353">
            <v>0</v>
          </cell>
        </row>
        <row r="354">
          <cell r="A354" t="str">
            <v>08LGL9</v>
          </cell>
          <cell r="B354" t="str">
            <v>Overhead</v>
          </cell>
          <cell r="C354" t="str">
            <v>Legal</v>
          </cell>
          <cell r="D354" t="str">
            <v>Contract Template Changes</v>
          </cell>
          <cell r="E354">
            <v>8000.04</v>
          </cell>
          <cell r="G354">
            <v>666.67</v>
          </cell>
          <cell r="H354">
            <v>0</v>
          </cell>
          <cell r="I354">
            <v>666.67</v>
          </cell>
          <cell r="K354">
            <v>8000.04</v>
          </cell>
          <cell r="L354">
            <v>0</v>
          </cell>
        </row>
        <row r="355">
          <cell r="A355" t="str">
            <v>07NSO10</v>
          </cell>
          <cell r="B355" t="str">
            <v>Overhead</v>
          </cell>
          <cell r="C355" t="str">
            <v>NSO</v>
          </cell>
          <cell r="D355" t="str">
            <v>MAU - Roof Repair</v>
          </cell>
          <cell r="E355">
            <v>0</v>
          </cell>
          <cell r="G355">
            <v>0</v>
          </cell>
          <cell r="H355">
            <v>3066.08</v>
          </cell>
          <cell r="I355">
            <v>-3066.08</v>
          </cell>
          <cell r="K355">
            <v>-3066.08</v>
          </cell>
          <cell r="L355">
            <v>3066.08</v>
          </cell>
        </row>
        <row r="356">
          <cell r="A356" t="str">
            <v>07NSO12</v>
          </cell>
          <cell r="B356" t="str">
            <v>Overhead</v>
          </cell>
          <cell r="C356" t="str">
            <v>NSO</v>
          </cell>
          <cell r="D356" t="str">
            <v>WH - Lift Batteries</v>
          </cell>
          <cell r="E356">
            <v>0</v>
          </cell>
          <cell r="G356">
            <v>0</v>
          </cell>
          <cell r="H356">
            <v>6121.94</v>
          </cell>
          <cell r="I356">
            <v>-6121.94</v>
          </cell>
          <cell r="K356">
            <v>-6121.94</v>
          </cell>
          <cell r="L356">
            <v>6121.94</v>
          </cell>
        </row>
        <row r="357">
          <cell r="A357" t="str">
            <v>07NSO19</v>
          </cell>
          <cell r="B357" t="str">
            <v>Overhead</v>
          </cell>
          <cell r="C357" t="str">
            <v>NSO</v>
          </cell>
          <cell r="D357" t="str">
            <v>Clubs - Random Tape Machine</v>
          </cell>
          <cell r="E357">
            <v>0</v>
          </cell>
          <cell r="G357">
            <v>0</v>
          </cell>
          <cell r="H357">
            <v>1864.48</v>
          </cell>
          <cell r="I357">
            <v>-1864.48</v>
          </cell>
          <cell r="K357">
            <v>-1864.48</v>
          </cell>
          <cell r="L357">
            <v>1864.48</v>
          </cell>
        </row>
        <row r="358">
          <cell r="A358" t="str">
            <v>07NSO33</v>
          </cell>
          <cell r="B358" t="str">
            <v>Overhead</v>
          </cell>
          <cell r="C358" t="str">
            <v>NSO</v>
          </cell>
          <cell r="D358" t="str">
            <v>WH - Unallocated Capital</v>
          </cell>
          <cell r="E358">
            <v>0</v>
          </cell>
          <cell r="G358">
            <v>0</v>
          </cell>
          <cell r="H358">
            <v>1608.05</v>
          </cell>
          <cell r="I358">
            <v>-1608.05</v>
          </cell>
          <cell r="K358">
            <v>-1608.05</v>
          </cell>
          <cell r="L358">
            <v>1608.05</v>
          </cell>
        </row>
        <row r="359">
          <cell r="A359" t="str">
            <v>07NSO4</v>
          </cell>
          <cell r="B359" t="str">
            <v>Overhead</v>
          </cell>
          <cell r="C359" t="str">
            <v>NSO</v>
          </cell>
          <cell r="D359" t="str">
            <v>FA - Renovate McC Office, Building Restrooms</v>
          </cell>
          <cell r="E359">
            <v>0</v>
          </cell>
          <cell r="G359">
            <v>0</v>
          </cell>
          <cell r="H359">
            <v>6650</v>
          </cell>
          <cell r="I359">
            <v>-6650</v>
          </cell>
          <cell r="K359">
            <v>-6650</v>
          </cell>
          <cell r="L359">
            <v>6650</v>
          </cell>
        </row>
        <row r="360">
          <cell r="A360" t="str">
            <v>07NSONB13</v>
          </cell>
          <cell r="B360" t="str">
            <v>Overhead</v>
          </cell>
          <cell r="C360" t="str">
            <v>NSO</v>
          </cell>
          <cell r="D360" t="str">
            <v>Chairs for Customer Service</v>
          </cell>
          <cell r="E360">
            <v>0</v>
          </cell>
          <cell r="G360">
            <v>0</v>
          </cell>
          <cell r="H360">
            <v>655.28</v>
          </cell>
          <cell r="I360">
            <v>-655.28</v>
          </cell>
          <cell r="K360">
            <v>-655.28</v>
          </cell>
          <cell r="L360">
            <v>655.28</v>
          </cell>
        </row>
        <row r="361">
          <cell r="A361" t="str">
            <v>07NSONB15</v>
          </cell>
          <cell r="B361" t="str">
            <v>Overhead</v>
          </cell>
          <cell r="C361" t="str">
            <v>NSO</v>
          </cell>
          <cell r="D361" t="str">
            <v>In Plant office for BC Managers</v>
          </cell>
          <cell r="E361">
            <v>0</v>
          </cell>
          <cell r="G361">
            <v>0</v>
          </cell>
          <cell r="H361">
            <v>1100.47</v>
          </cell>
          <cell r="I361">
            <v>-1100.47</v>
          </cell>
          <cell r="K361">
            <v>-1100.47</v>
          </cell>
          <cell r="L361">
            <v>1100.47</v>
          </cell>
        </row>
        <row r="362">
          <cell r="A362" t="str">
            <v>07NSONB18</v>
          </cell>
          <cell r="B362" t="str">
            <v>Overhead</v>
          </cell>
          <cell r="C362" t="str">
            <v>NSO</v>
          </cell>
          <cell r="D362" t="str">
            <v>Shelf Hardware</v>
          </cell>
          <cell r="E362">
            <v>0</v>
          </cell>
          <cell r="G362">
            <v>0</v>
          </cell>
          <cell r="H362">
            <v>747.85</v>
          </cell>
          <cell r="I362">
            <v>-747.85</v>
          </cell>
          <cell r="K362">
            <v>-747.85</v>
          </cell>
          <cell r="L362">
            <v>747.85</v>
          </cell>
        </row>
        <row r="363">
          <cell r="A363" t="str">
            <v>07NSONB19</v>
          </cell>
          <cell r="B363" t="str">
            <v>Overhead</v>
          </cell>
          <cell r="C363" t="str">
            <v>NSO</v>
          </cell>
          <cell r="D363" t="str">
            <v>WMS Scanners</v>
          </cell>
          <cell r="E363">
            <v>0</v>
          </cell>
          <cell r="G363">
            <v>0</v>
          </cell>
          <cell r="H363">
            <v>-1397.35</v>
          </cell>
          <cell r="I363">
            <v>1397.35</v>
          </cell>
          <cell r="K363">
            <v>1397.35</v>
          </cell>
          <cell r="L363">
            <v>-1397.35</v>
          </cell>
        </row>
        <row r="364">
          <cell r="A364" t="str">
            <v>07NSONB24</v>
          </cell>
          <cell r="B364" t="str">
            <v>Overhead</v>
          </cell>
          <cell r="C364" t="str">
            <v>NSO</v>
          </cell>
          <cell r="D364" t="str">
            <v>Security Cameras</v>
          </cell>
          <cell r="E364">
            <v>0</v>
          </cell>
          <cell r="G364">
            <v>0</v>
          </cell>
          <cell r="H364">
            <v>-2747.58</v>
          </cell>
          <cell r="I364">
            <v>2747.58</v>
          </cell>
          <cell r="K364">
            <v>2747.58</v>
          </cell>
          <cell r="L364">
            <v>-2747.58</v>
          </cell>
        </row>
        <row r="365">
          <cell r="A365" t="str">
            <v>07NSONB29</v>
          </cell>
          <cell r="B365" t="str">
            <v>Overhead</v>
          </cell>
          <cell r="C365" t="str">
            <v>NSO</v>
          </cell>
          <cell r="D365" t="str">
            <v>Pallet Tables</v>
          </cell>
          <cell r="E365">
            <v>0</v>
          </cell>
          <cell r="G365">
            <v>0</v>
          </cell>
          <cell r="H365">
            <v>995.43</v>
          </cell>
          <cell r="I365">
            <v>-995.43</v>
          </cell>
          <cell r="K365">
            <v>-995.43</v>
          </cell>
          <cell r="L365">
            <v>995.43</v>
          </cell>
        </row>
        <row r="366">
          <cell r="A366" t="str">
            <v>08NSO1</v>
          </cell>
          <cell r="B366" t="str">
            <v>Overhead</v>
          </cell>
          <cell r="C366" t="str">
            <v>NSO</v>
          </cell>
          <cell r="D366" t="str">
            <v>FA - Move ADC smoke shelters</v>
          </cell>
          <cell r="E366">
            <v>7000</v>
          </cell>
          <cell r="G366">
            <v>0</v>
          </cell>
          <cell r="H366">
            <v>0</v>
          </cell>
          <cell r="I366">
            <v>0</v>
          </cell>
          <cell r="K366">
            <v>7000</v>
          </cell>
          <cell r="L366">
            <v>0</v>
          </cell>
        </row>
        <row r="367">
          <cell r="A367" t="str">
            <v>08NSO10</v>
          </cell>
          <cell r="B367" t="str">
            <v>Overhead</v>
          </cell>
          <cell r="C367" t="str">
            <v>NSO</v>
          </cell>
          <cell r="D367" t="str">
            <v>FA - Remodel/move Security McCarty</v>
          </cell>
          <cell r="E367">
            <v>40000</v>
          </cell>
          <cell r="G367">
            <v>0</v>
          </cell>
          <cell r="H367">
            <v>0</v>
          </cell>
          <cell r="I367">
            <v>0</v>
          </cell>
          <cell r="K367">
            <v>40000</v>
          </cell>
          <cell r="L367">
            <v>0</v>
          </cell>
        </row>
        <row r="368">
          <cell r="A368" t="str">
            <v>08NSO11</v>
          </cell>
          <cell r="B368" t="str">
            <v>Overhead</v>
          </cell>
          <cell r="C368" t="str">
            <v>NSO</v>
          </cell>
          <cell r="D368" t="str">
            <v>BC - ELS Scanners</v>
          </cell>
          <cell r="E368">
            <v>18255</v>
          </cell>
          <cell r="G368">
            <v>0</v>
          </cell>
          <cell r="H368">
            <v>0</v>
          </cell>
          <cell r="I368">
            <v>0</v>
          </cell>
          <cell r="K368">
            <v>18255</v>
          </cell>
          <cell r="L368">
            <v>0</v>
          </cell>
        </row>
        <row r="369">
          <cell r="A369" t="str">
            <v>08NSO12</v>
          </cell>
          <cell r="B369" t="str">
            <v>Overhead</v>
          </cell>
          <cell r="C369" t="str">
            <v>NSO</v>
          </cell>
          <cell r="D369" t="str">
            <v>BC - Small order conveyor</v>
          </cell>
          <cell r="E369">
            <v>32955</v>
          </cell>
          <cell r="G369">
            <v>0</v>
          </cell>
          <cell r="H369">
            <v>0</v>
          </cell>
          <cell r="I369">
            <v>0</v>
          </cell>
          <cell r="K369">
            <v>32955</v>
          </cell>
          <cell r="L369">
            <v>0</v>
          </cell>
        </row>
        <row r="370">
          <cell r="A370" t="str">
            <v>08NSO13</v>
          </cell>
          <cell r="B370" t="str">
            <v>Overhead</v>
          </cell>
          <cell r="C370" t="str">
            <v>NSO</v>
          </cell>
          <cell r="D370" t="str">
            <v>BC - Special processing conveyor</v>
          </cell>
          <cell r="E370">
            <v>55000</v>
          </cell>
          <cell r="G370">
            <v>0</v>
          </cell>
          <cell r="H370">
            <v>0</v>
          </cell>
          <cell r="I370">
            <v>0</v>
          </cell>
          <cell r="K370">
            <v>55000</v>
          </cell>
          <cell r="L370">
            <v>0</v>
          </cell>
        </row>
        <row r="371">
          <cell r="A371" t="str">
            <v>08NSO14</v>
          </cell>
          <cell r="B371" t="str">
            <v>Overhead</v>
          </cell>
          <cell r="C371" t="str">
            <v>NSO</v>
          </cell>
          <cell r="D371" t="str">
            <v>BC - Voice units</v>
          </cell>
          <cell r="E371">
            <v>18000</v>
          </cell>
          <cell r="G371">
            <v>18000</v>
          </cell>
          <cell r="H371">
            <v>0</v>
          </cell>
          <cell r="I371">
            <v>18000</v>
          </cell>
          <cell r="K371">
            <v>18000</v>
          </cell>
          <cell r="L371">
            <v>0</v>
          </cell>
        </row>
        <row r="372">
          <cell r="A372" t="str">
            <v>08NSO15</v>
          </cell>
          <cell r="B372" t="str">
            <v>Overhead</v>
          </cell>
          <cell r="C372" t="str">
            <v>NSO</v>
          </cell>
          <cell r="D372" t="str">
            <v>BC - Summer 2007 ADC</v>
          </cell>
          <cell r="E372">
            <v>400000</v>
          </cell>
          <cell r="G372">
            <v>0</v>
          </cell>
          <cell r="H372">
            <v>0</v>
          </cell>
          <cell r="I372">
            <v>0</v>
          </cell>
          <cell r="K372">
            <v>400000</v>
          </cell>
          <cell r="L372">
            <v>0</v>
          </cell>
        </row>
        <row r="373">
          <cell r="A373" t="str">
            <v>08NSO16</v>
          </cell>
          <cell r="B373" t="str">
            <v>Overhead</v>
          </cell>
          <cell r="C373" t="str">
            <v>NSO</v>
          </cell>
          <cell r="D373" t="str">
            <v>BC - Rhino Track rollers</v>
          </cell>
          <cell r="E373">
            <v>100000</v>
          </cell>
          <cell r="G373">
            <v>0</v>
          </cell>
          <cell r="H373">
            <v>0</v>
          </cell>
          <cell r="I373">
            <v>0</v>
          </cell>
          <cell r="K373">
            <v>100000</v>
          </cell>
          <cell r="L373">
            <v>0</v>
          </cell>
        </row>
        <row r="374">
          <cell r="A374" t="str">
            <v>08NSO17</v>
          </cell>
          <cell r="B374" t="str">
            <v>Overhead</v>
          </cell>
          <cell r="C374" t="str">
            <v>NSO</v>
          </cell>
          <cell r="D374" t="str">
            <v>BC - Tag Printers</v>
          </cell>
          <cell r="E374">
            <v>20000</v>
          </cell>
          <cell r="G374">
            <v>0</v>
          </cell>
          <cell r="H374">
            <v>0</v>
          </cell>
          <cell r="I374">
            <v>0</v>
          </cell>
          <cell r="K374">
            <v>20000</v>
          </cell>
          <cell r="L374">
            <v>0</v>
          </cell>
        </row>
        <row r="375">
          <cell r="A375" t="str">
            <v>08NSO18</v>
          </cell>
          <cell r="B375" t="str">
            <v>Overhead</v>
          </cell>
          <cell r="C375" t="str">
            <v>NSO</v>
          </cell>
          <cell r="D375" t="str">
            <v>BC - QA conveyor</v>
          </cell>
          <cell r="E375">
            <v>40000</v>
          </cell>
          <cell r="G375">
            <v>0</v>
          </cell>
          <cell r="H375">
            <v>0</v>
          </cell>
          <cell r="I375">
            <v>0</v>
          </cell>
          <cell r="K375">
            <v>40000</v>
          </cell>
          <cell r="L375">
            <v>0</v>
          </cell>
        </row>
        <row r="376">
          <cell r="A376" t="str">
            <v>08NSO19</v>
          </cell>
          <cell r="B376" t="str">
            <v>Overhead</v>
          </cell>
          <cell r="C376" t="str">
            <v>NSO</v>
          </cell>
          <cell r="D376" t="str">
            <v>BC - Misc Pick Director projects</v>
          </cell>
          <cell r="E376">
            <v>50000</v>
          </cell>
          <cell r="G376">
            <v>0</v>
          </cell>
          <cell r="H376">
            <v>0</v>
          </cell>
          <cell r="I376">
            <v>0</v>
          </cell>
          <cell r="K376">
            <v>50000</v>
          </cell>
          <cell r="L376">
            <v>0</v>
          </cell>
        </row>
        <row r="377">
          <cell r="A377" t="str">
            <v>08NSO2</v>
          </cell>
          <cell r="B377" t="str">
            <v>Overhead</v>
          </cell>
          <cell r="C377" t="str">
            <v>NSO</v>
          </cell>
          <cell r="D377" t="str">
            <v>FA - Lighting project</v>
          </cell>
          <cell r="E377">
            <v>150000</v>
          </cell>
          <cell r="G377">
            <v>0</v>
          </cell>
          <cell r="H377">
            <v>0</v>
          </cell>
          <cell r="I377">
            <v>0</v>
          </cell>
          <cell r="K377">
            <v>150000</v>
          </cell>
          <cell r="L377">
            <v>0</v>
          </cell>
        </row>
        <row r="378">
          <cell r="A378" t="str">
            <v>08NSO20</v>
          </cell>
          <cell r="B378" t="str">
            <v>Overhead</v>
          </cell>
          <cell r="C378" t="str">
            <v>NSO</v>
          </cell>
          <cell r="D378" t="str">
            <v>PKG - Auto stickering</v>
          </cell>
          <cell r="E378">
            <v>30000</v>
          </cell>
          <cell r="G378">
            <v>0</v>
          </cell>
          <cell r="H378">
            <v>0</v>
          </cell>
          <cell r="I378">
            <v>0</v>
          </cell>
          <cell r="K378">
            <v>30000</v>
          </cell>
          <cell r="L378">
            <v>0</v>
          </cell>
        </row>
        <row r="379">
          <cell r="A379" t="str">
            <v>08NSO21</v>
          </cell>
          <cell r="B379" t="str">
            <v>Overhead</v>
          </cell>
          <cell r="C379" t="str">
            <v>NSO</v>
          </cell>
          <cell r="D379" t="str">
            <v>PKG - Carton sealer slip cases (2)</v>
          </cell>
          <cell r="E379">
            <v>20000</v>
          </cell>
          <cell r="G379">
            <v>20000</v>
          </cell>
          <cell r="H379">
            <v>0</v>
          </cell>
          <cell r="I379">
            <v>20000</v>
          </cell>
          <cell r="K379">
            <v>20000</v>
          </cell>
          <cell r="L379">
            <v>0</v>
          </cell>
        </row>
        <row r="380">
          <cell r="A380" t="str">
            <v>08NSO22</v>
          </cell>
          <cell r="B380" t="str">
            <v>Overhead</v>
          </cell>
          <cell r="C380" t="str">
            <v>NSO</v>
          </cell>
          <cell r="D380" t="str">
            <v>PKG - Carton erector SW</v>
          </cell>
          <cell r="E380">
            <v>56000</v>
          </cell>
          <cell r="G380">
            <v>0</v>
          </cell>
          <cell r="H380">
            <v>0</v>
          </cell>
          <cell r="I380">
            <v>0</v>
          </cell>
          <cell r="K380">
            <v>56000</v>
          </cell>
          <cell r="L380">
            <v>0</v>
          </cell>
        </row>
        <row r="381">
          <cell r="A381" t="str">
            <v>08NSO23</v>
          </cell>
          <cell r="B381" t="str">
            <v>Overhead</v>
          </cell>
          <cell r="C381" t="str">
            <v>NSO</v>
          </cell>
          <cell r="D381" t="str">
            <v>PKG - Feeders</v>
          </cell>
          <cell r="E381">
            <v>86000</v>
          </cell>
          <cell r="G381">
            <v>0</v>
          </cell>
          <cell r="H381">
            <v>0</v>
          </cell>
          <cell r="I381">
            <v>0</v>
          </cell>
          <cell r="K381">
            <v>86000</v>
          </cell>
          <cell r="L381">
            <v>0</v>
          </cell>
        </row>
        <row r="382">
          <cell r="A382" t="str">
            <v>08NSO24</v>
          </cell>
          <cell r="B382" t="str">
            <v>Overhead</v>
          </cell>
          <cell r="C382" t="str">
            <v>NSO</v>
          </cell>
          <cell r="D382" t="str">
            <v>DS - Scandata PCs - ADC</v>
          </cell>
          <cell r="E382">
            <v>23000</v>
          </cell>
          <cell r="G382">
            <v>0</v>
          </cell>
          <cell r="H382">
            <v>0</v>
          </cell>
          <cell r="I382">
            <v>0</v>
          </cell>
          <cell r="K382">
            <v>23000</v>
          </cell>
          <cell r="L382">
            <v>0</v>
          </cell>
        </row>
        <row r="383">
          <cell r="A383" t="str">
            <v>08NSO25</v>
          </cell>
          <cell r="B383" t="str">
            <v>Overhead</v>
          </cell>
          <cell r="C383" t="str">
            <v>NSO</v>
          </cell>
          <cell r="D383" t="str">
            <v>DS - Scandata PCs - Mau</v>
          </cell>
          <cell r="E383">
            <v>11000</v>
          </cell>
          <cell r="G383">
            <v>0</v>
          </cell>
          <cell r="H383">
            <v>0</v>
          </cell>
          <cell r="I383">
            <v>0</v>
          </cell>
          <cell r="K383">
            <v>11000</v>
          </cell>
          <cell r="L383">
            <v>0</v>
          </cell>
        </row>
        <row r="384">
          <cell r="A384" t="str">
            <v>08NSO26</v>
          </cell>
          <cell r="B384" t="str">
            <v>Overhead</v>
          </cell>
          <cell r="C384" t="str">
            <v>NSO</v>
          </cell>
          <cell r="D384" t="str">
            <v>DS - Misc Scandata projects</v>
          </cell>
          <cell r="E384">
            <v>15000</v>
          </cell>
          <cell r="G384">
            <v>0</v>
          </cell>
          <cell r="H384">
            <v>0</v>
          </cell>
          <cell r="I384">
            <v>0</v>
          </cell>
          <cell r="K384">
            <v>15000</v>
          </cell>
          <cell r="L384">
            <v>0</v>
          </cell>
        </row>
        <row r="385">
          <cell r="A385" t="str">
            <v>08NSO27</v>
          </cell>
          <cell r="B385" t="str">
            <v>Overhead</v>
          </cell>
          <cell r="C385" t="str">
            <v>NSO</v>
          </cell>
          <cell r="D385" t="str">
            <v>DS - Scandata backup server</v>
          </cell>
          <cell r="E385">
            <v>12000</v>
          </cell>
          <cell r="G385">
            <v>0</v>
          </cell>
          <cell r="H385">
            <v>0</v>
          </cell>
          <cell r="I385">
            <v>0</v>
          </cell>
          <cell r="K385">
            <v>12000</v>
          </cell>
          <cell r="L385">
            <v>0</v>
          </cell>
        </row>
        <row r="386">
          <cell r="A386" t="str">
            <v>08NSO28</v>
          </cell>
          <cell r="B386" t="str">
            <v>Overhead</v>
          </cell>
          <cell r="C386" t="str">
            <v>NSO</v>
          </cell>
          <cell r="D386" t="str">
            <v>RET - Gates</v>
          </cell>
          <cell r="E386">
            <v>11280</v>
          </cell>
          <cell r="G386">
            <v>0</v>
          </cell>
          <cell r="H386">
            <v>0</v>
          </cell>
          <cell r="I386">
            <v>0</v>
          </cell>
          <cell r="K386">
            <v>11280</v>
          </cell>
          <cell r="L386">
            <v>0</v>
          </cell>
        </row>
        <row r="387">
          <cell r="A387" t="str">
            <v>08NSO29</v>
          </cell>
          <cell r="B387" t="str">
            <v>Overhead</v>
          </cell>
          <cell r="C387" t="str">
            <v>NSO</v>
          </cell>
          <cell r="D387" t="str">
            <v>RET - Printers</v>
          </cell>
          <cell r="E387">
            <v>15000</v>
          </cell>
          <cell r="G387">
            <v>0</v>
          </cell>
          <cell r="H387">
            <v>0</v>
          </cell>
          <cell r="I387">
            <v>0</v>
          </cell>
          <cell r="K387">
            <v>15000</v>
          </cell>
          <cell r="L387">
            <v>0</v>
          </cell>
        </row>
        <row r="388">
          <cell r="A388" t="str">
            <v>08NSO3</v>
          </cell>
          <cell r="B388" t="str">
            <v>Overhead</v>
          </cell>
          <cell r="C388" t="str">
            <v>NSO</v>
          </cell>
          <cell r="D388" t="str">
            <v>FA - Seal ADC parking lots</v>
          </cell>
          <cell r="E388">
            <v>70000</v>
          </cell>
          <cell r="G388">
            <v>0</v>
          </cell>
          <cell r="H388">
            <v>0</v>
          </cell>
          <cell r="I388">
            <v>0</v>
          </cell>
          <cell r="K388">
            <v>70000</v>
          </cell>
          <cell r="L388">
            <v>0</v>
          </cell>
        </row>
        <row r="389">
          <cell r="A389" t="str">
            <v>08NSO30</v>
          </cell>
          <cell r="B389" t="str">
            <v>Overhead</v>
          </cell>
          <cell r="C389" t="str">
            <v>NSO</v>
          </cell>
          <cell r="D389" t="str">
            <v>WH - Trailer Management</v>
          </cell>
          <cell r="E389">
            <v>24000</v>
          </cell>
          <cell r="G389">
            <v>0</v>
          </cell>
          <cell r="H389">
            <v>0</v>
          </cell>
          <cell r="I389">
            <v>0</v>
          </cell>
          <cell r="K389">
            <v>24000</v>
          </cell>
          <cell r="L389">
            <v>0</v>
          </cell>
        </row>
        <row r="390">
          <cell r="A390" t="str">
            <v>08NSO31</v>
          </cell>
          <cell r="B390" t="str">
            <v>Overhead</v>
          </cell>
          <cell r="C390" t="str">
            <v>NSO</v>
          </cell>
          <cell r="D390" t="str">
            <v>WH - Pallet Tables</v>
          </cell>
          <cell r="E390">
            <v>60000</v>
          </cell>
          <cell r="G390">
            <v>0</v>
          </cell>
          <cell r="H390">
            <v>0</v>
          </cell>
          <cell r="I390">
            <v>0</v>
          </cell>
          <cell r="K390">
            <v>60000</v>
          </cell>
          <cell r="L390">
            <v>0</v>
          </cell>
        </row>
        <row r="391">
          <cell r="A391" t="str">
            <v>08NSO32</v>
          </cell>
          <cell r="B391" t="str">
            <v>Overhead</v>
          </cell>
          <cell r="C391" t="str">
            <v>NSO</v>
          </cell>
          <cell r="D391" t="str">
            <v>WMS - CFR Racks</v>
          </cell>
          <cell r="E391">
            <v>58660</v>
          </cell>
          <cell r="G391">
            <v>0</v>
          </cell>
          <cell r="H391">
            <v>0</v>
          </cell>
          <cell r="I391">
            <v>0</v>
          </cell>
          <cell r="K391">
            <v>58660</v>
          </cell>
          <cell r="L391">
            <v>0</v>
          </cell>
        </row>
        <row r="392">
          <cell r="A392" t="str">
            <v>08NSO33</v>
          </cell>
          <cell r="B392" t="str">
            <v>Overhead</v>
          </cell>
          <cell r="C392" t="str">
            <v>NSO</v>
          </cell>
          <cell r="D392" t="str">
            <v>WMS - Hand Scanners</v>
          </cell>
          <cell r="E392">
            <v>22000</v>
          </cell>
          <cell r="G392">
            <v>0</v>
          </cell>
          <cell r="H392">
            <v>0</v>
          </cell>
          <cell r="I392">
            <v>0</v>
          </cell>
          <cell r="K392">
            <v>22000</v>
          </cell>
          <cell r="L392">
            <v>0</v>
          </cell>
        </row>
        <row r="393">
          <cell r="A393" t="str">
            <v>08NSO34</v>
          </cell>
          <cell r="B393" t="str">
            <v>Overhead</v>
          </cell>
          <cell r="C393" t="str">
            <v>NSO</v>
          </cell>
          <cell r="D393" t="str">
            <v>WMS - Dock Scanners</v>
          </cell>
          <cell r="E393">
            <v>32000</v>
          </cell>
          <cell r="G393">
            <v>0</v>
          </cell>
          <cell r="H393">
            <v>0</v>
          </cell>
          <cell r="I393">
            <v>0</v>
          </cell>
          <cell r="K393">
            <v>32000</v>
          </cell>
          <cell r="L393">
            <v>0</v>
          </cell>
        </row>
        <row r="394">
          <cell r="A394" t="str">
            <v>08NSO35</v>
          </cell>
          <cell r="B394" t="str">
            <v>Overhead</v>
          </cell>
          <cell r="C394" t="str">
            <v>NSO</v>
          </cell>
          <cell r="D394" t="str">
            <v>Mau - PKG Ink Jet</v>
          </cell>
          <cell r="E394">
            <v>30000</v>
          </cell>
          <cell r="G394">
            <v>0</v>
          </cell>
          <cell r="H394">
            <v>0</v>
          </cell>
          <cell r="I394">
            <v>0</v>
          </cell>
          <cell r="K394">
            <v>30000</v>
          </cell>
          <cell r="L394">
            <v>0</v>
          </cell>
        </row>
        <row r="395">
          <cell r="A395" t="str">
            <v>08NSO36</v>
          </cell>
          <cell r="B395" t="str">
            <v>Overhead</v>
          </cell>
          <cell r="C395" t="str">
            <v>NSO</v>
          </cell>
          <cell r="D395" t="str">
            <v>Mau - WH TSP</v>
          </cell>
          <cell r="E395">
            <v>90000</v>
          </cell>
          <cell r="G395">
            <v>0</v>
          </cell>
          <cell r="H395">
            <v>0</v>
          </cell>
          <cell r="I395">
            <v>0</v>
          </cell>
          <cell r="K395">
            <v>90000</v>
          </cell>
          <cell r="L395">
            <v>0</v>
          </cell>
        </row>
        <row r="396">
          <cell r="A396" t="str">
            <v>08NSO37</v>
          </cell>
          <cell r="B396" t="str">
            <v>Overhead</v>
          </cell>
          <cell r="C396" t="str">
            <v>NSO</v>
          </cell>
          <cell r="D396" t="str">
            <v>CS - New PC monitors</v>
          </cell>
          <cell r="E396">
            <v>27000</v>
          </cell>
          <cell r="G396">
            <v>0</v>
          </cell>
          <cell r="H396">
            <v>27384</v>
          </cell>
          <cell r="I396">
            <v>-27384</v>
          </cell>
          <cell r="K396">
            <v>-384</v>
          </cell>
          <cell r="L396">
            <v>27384</v>
          </cell>
        </row>
        <row r="397">
          <cell r="A397" t="str">
            <v>08NSO38</v>
          </cell>
          <cell r="B397" t="str">
            <v>Overhead</v>
          </cell>
          <cell r="C397" t="str">
            <v>NSO</v>
          </cell>
          <cell r="D397" t="str">
            <v>CS - PBX Upgrade</v>
          </cell>
          <cell r="E397">
            <v>1250000</v>
          </cell>
          <cell r="G397">
            <v>1250000</v>
          </cell>
          <cell r="H397">
            <v>66349.34</v>
          </cell>
          <cell r="I397">
            <v>1183650.6599999999</v>
          </cell>
          <cell r="K397">
            <v>1183650.6599999999</v>
          </cell>
          <cell r="L397">
            <v>66349.34</v>
          </cell>
        </row>
        <row r="398">
          <cell r="A398" t="str">
            <v>08NSO39</v>
          </cell>
          <cell r="B398" t="str">
            <v>Overhead</v>
          </cell>
          <cell r="C398" t="str">
            <v>NSO</v>
          </cell>
          <cell r="D398" t="str">
            <v>IT - New QAS Server</v>
          </cell>
          <cell r="E398">
            <v>5000</v>
          </cell>
          <cell r="G398">
            <v>0</v>
          </cell>
          <cell r="H398">
            <v>0</v>
          </cell>
          <cell r="I398">
            <v>0</v>
          </cell>
          <cell r="K398">
            <v>5000</v>
          </cell>
          <cell r="L398">
            <v>0</v>
          </cell>
        </row>
        <row r="399">
          <cell r="A399" t="str">
            <v>08NSO4</v>
          </cell>
          <cell r="B399" t="str">
            <v>Overhead</v>
          </cell>
          <cell r="C399" t="str">
            <v>NSO</v>
          </cell>
          <cell r="D399" t="str">
            <v>FA - Remodel Rob Rd restrooms</v>
          </cell>
          <cell r="E399">
            <v>28000</v>
          </cell>
          <cell r="G399">
            <v>0</v>
          </cell>
          <cell r="H399">
            <v>0</v>
          </cell>
          <cell r="I399">
            <v>0</v>
          </cell>
          <cell r="K399">
            <v>28000</v>
          </cell>
          <cell r="L399">
            <v>0</v>
          </cell>
        </row>
        <row r="400">
          <cell r="A400" t="str">
            <v>08NSO40</v>
          </cell>
          <cell r="B400" t="str">
            <v>Overhead</v>
          </cell>
          <cell r="C400" t="str">
            <v>NSO</v>
          </cell>
          <cell r="D400" t="str">
            <v>Mail Room Panel Truck</v>
          </cell>
          <cell r="E400">
            <v>10500</v>
          </cell>
          <cell r="G400">
            <v>0</v>
          </cell>
          <cell r="H400">
            <v>0</v>
          </cell>
          <cell r="I400">
            <v>0</v>
          </cell>
          <cell r="K400">
            <v>10500</v>
          </cell>
          <cell r="L400">
            <v>0</v>
          </cell>
        </row>
        <row r="401">
          <cell r="A401" t="str">
            <v>08NSO41</v>
          </cell>
          <cell r="B401" t="str">
            <v>Overhead</v>
          </cell>
          <cell r="C401" t="str">
            <v>NSO</v>
          </cell>
          <cell r="D401" t="str">
            <v>BC - Unallocated Capital</v>
          </cell>
          <cell r="E401">
            <v>11000</v>
          </cell>
          <cell r="G401">
            <v>0</v>
          </cell>
          <cell r="H401">
            <v>0</v>
          </cell>
          <cell r="I401">
            <v>0</v>
          </cell>
          <cell r="K401">
            <v>11000</v>
          </cell>
          <cell r="L401">
            <v>0</v>
          </cell>
        </row>
        <row r="402">
          <cell r="A402" t="str">
            <v>08NSO42</v>
          </cell>
          <cell r="B402" t="str">
            <v>Overhead</v>
          </cell>
          <cell r="C402" t="str">
            <v>NSO</v>
          </cell>
          <cell r="D402" t="str">
            <v>JC PKG - Unallocated Capital</v>
          </cell>
          <cell r="E402">
            <v>1000</v>
          </cell>
          <cell r="G402">
            <v>0</v>
          </cell>
          <cell r="H402">
            <v>0</v>
          </cell>
          <cell r="I402">
            <v>0</v>
          </cell>
          <cell r="K402">
            <v>1000</v>
          </cell>
          <cell r="L402">
            <v>0</v>
          </cell>
        </row>
        <row r="403">
          <cell r="A403" t="str">
            <v>08NSO43</v>
          </cell>
          <cell r="B403" t="str">
            <v>Overhead</v>
          </cell>
          <cell r="C403" t="str">
            <v>NSO</v>
          </cell>
          <cell r="D403" t="str">
            <v>RET - Unallocated Capital</v>
          </cell>
          <cell r="E403">
            <v>7000</v>
          </cell>
          <cell r="G403">
            <v>0</v>
          </cell>
          <cell r="H403">
            <v>0</v>
          </cell>
          <cell r="I403">
            <v>0</v>
          </cell>
          <cell r="K403">
            <v>7000</v>
          </cell>
          <cell r="L403">
            <v>0</v>
          </cell>
        </row>
        <row r="404">
          <cell r="A404" t="str">
            <v>08NSO44</v>
          </cell>
          <cell r="B404" t="str">
            <v>Overhead</v>
          </cell>
          <cell r="C404" t="str">
            <v>NSO</v>
          </cell>
          <cell r="D404" t="str">
            <v>WMS - Unallocated Capital</v>
          </cell>
          <cell r="E404">
            <v>7000</v>
          </cell>
          <cell r="G404">
            <v>0</v>
          </cell>
          <cell r="H404">
            <v>0</v>
          </cell>
          <cell r="I404">
            <v>0</v>
          </cell>
          <cell r="K404">
            <v>7000</v>
          </cell>
          <cell r="L404">
            <v>0</v>
          </cell>
        </row>
        <row r="405">
          <cell r="A405" t="str">
            <v>08NSO45</v>
          </cell>
          <cell r="B405" t="str">
            <v>Overhead</v>
          </cell>
          <cell r="C405" t="str">
            <v>NSO</v>
          </cell>
          <cell r="D405" t="str">
            <v>Mob PKG - Unallocated Capital</v>
          </cell>
          <cell r="E405">
            <v>7000</v>
          </cell>
          <cell r="G405">
            <v>0</v>
          </cell>
          <cell r="H405">
            <v>0</v>
          </cell>
          <cell r="I405">
            <v>0</v>
          </cell>
          <cell r="K405">
            <v>7000</v>
          </cell>
          <cell r="L405">
            <v>0</v>
          </cell>
        </row>
        <row r="406">
          <cell r="A406" t="str">
            <v>08NSO46</v>
          </cell>
          <cell r="B406" t="str">
            <v>Overhead</v>
          </cell>
          <cell r="C406" t="str">
            <v>NSO</v>
          </cell>
          <cell r="D406" t="str">
            <v>BC - Book Clubs in Moberly</v>
          </cell>
          <cell r="E406">
            <v>250000</v>
          </cell>
          <cell r="G406">
            <v>0</v>
          </cell>
          <cell r="H406">
            <v>9572.74</v>
          </cell>
          <cell r="I406">
            <v>-9572.74</v>
          </cell>
          <cell r="K406">
            <v>240427.26</v>
          </cell>
          <cell r="L406">
            <v>9572.74</v>
          </cell>
        </row>
        <row r="407">
          <cell r="A407" t="str">
            <v>08NSO5</v>
          </cell>
          <cell r="B407" t="str">
            <v>Overhead</v>
          </cell>
          <cell r="C407" t="str">
            <v>NSO</v>
          </cell>
          <cell r="D407" t="str">
            <v>FA - Paint Ops floor ADC</v>
          </cell>
          <cell r="E407">
            <v>110000</v>
          </cell>
          <cell r="G407">
            <v>0</v>
          </cell>
          <cell r="H407">
            <v>0</v>
          </cell>
          <cell r="I407">
            <v>0</v>
          </cell>
          <cell r="K407">
            <v>110000</v>
          </cell>
          <cell r="L407">
            <v>0</v>
          </cell>
        </row>
        <row r="408">
          <cell r="A408" t="str">
            <v>08NSO6</v>
          </cell>
          <cell r="B408" t="str">
            <v>Overhead</v>
          </cell>
          <cell r="C408" t="str">
            <v>NSO</v>
          </cell>
          <cell r="D408" t="str">
            <v>FA - Repair McCarty roof</v>
          </cell>
          <cell r="E408">
            <v>82500</v>
          </cell>
          <cell r="G408">
            <v>0</v>
          </cell>
          <cell r="H408">
            <v>0</v>
          </cell>
          <cell r="I408">
            <v>0</v>
          </cell>
          <cell r="K408">
            <v>82500</v>
          </cell>
          <cell r="L408">
            <v>0</v>
          </cell>
        </row>
        <row r="409">
          <cell r="A409" t="str">
            <v>08NSO7</v>
          </cell>
          <cell r="B409" t="str">
            <v>Overhead</v>
          </cell>
          <cell r="C409" t="str">
            <v>NSO</v>
          </cell>
          <cell r="D409" t="str">
            <v>FA - Mob smoke shelter</v>
          </cell>
          <cell r="E409">
            <v>25000</v>
          </cell>
          <cell r="G409">
            <v>0</v>
          </cell>
          <cell r="H409">
            <v>0</v>
          </cell>
          <cell r="I409">
            <v>0</v>
          </cell>
          <cell r="K409">
            <v>25000</v>
          </cell>
          <cell r="L409">
            <v>0</v>
          </cell>
        </row>
        <row r="410">
          <cell r="A410" t="str">
            <v>08NSO8</v>
          </cell>
          <cell r="B410" t="str">
            <v>Overhead</v>
          </cell>
          <cell r="C410" t="str">
            <v>NSO</v>
          </cell>
          <cell r="D410" t="str">
            <v>FA - Blanket HVAC</v>
          </cell>
          <cell r="E410">
            <v>30000</v>
          </cell>
          <cell r="G410">
            <v>0</v>
          </cell>
          <cell r="H410">
            <v>0</v>
          </cell>
          <cell r="I410">
            <v>0</v>
          </cell>
          <cell r="K410">
            <v>30000</v>
          </cell>
          <cell r="L410">
            <v>0</v>
          </cell>
        </row>
        <row r="411">
          <cell r="A411" t="str">
            <v>08NSO9</v>
          </cell>
          <cell r="B411" t="str">
            <v>Overhead</v>
          </cell>
          <cell r="C411" t="str">
            <v>NSO</v>
          </cell>
          <cell r="D411" t="str">
            <v>FA - New ADC entrance - security</v>
          </cell>
          <cell r="E411">
            <v>100000</v>
          </cell>
          <cell r="G411">
            <v>100000</v>
          </cell>
          <cell r="H411">
            <v>0</v>
          </cell>
          <cell r="I411">
            <v>100000</v>
          </cell>
          <cell r="K411">
            <v>100000</v>
          </cell>
          <cell r="L411">
            <v>0</v>
          </cell>
        </row>
        <row r="412">
          <cell r="A412" t="str">
            <v>06CM1</v>
          </cell>
          <cell r="B412" t="str">
            <v>Overhead</v>
          </cell>
          <cell r="C412" t="str">
            <v>Stategic Marketing</v>
          </cell>
          <cell r="D412" t="str">
            <v>Booth properties for international exhibit</v>
          </cell>
          <cell r="E412">
            <v>0</v>
          </cell>
          <cell r="G412">
            <v>0</v>
          </cell>
          <cell r="H412">
            <v>-37457</v>
          </cell>
          <cell r="I412">
            <v>37457</v>
          </cell>
          <cell r="K412">
            <v>37457</v>
          </cell>
          <cell r="L412">
            <v>-37457</v>
          </cell>
        </row>
        <row r="413">
          <cell r="A413" t="str">
            <v>07STORE1</v>
          </cell>
          <cell r="B413" t="str">
            <v>Overhead</v>
          </cell>
          <cell r="C413" t="str">
            <v>Stores</v>
          </cell>
          <cell r="D413" t="str">
            <v>Credit Card Processing Machines</v>
          </cell>
          <cell r="E413">
            <v>0</v>
          </cell>
          <cell r="G413">
            <v>0</v>
          </cell>
          <cell r="H413">
            <v>-2882.07</v>
          </cell>
          <cell r="I413">
            <v>2882.07</v>
          </cell>
          <cell r="K413">
            <v>2882.07</v>
          </cell>
          <cell r="L413">
            <v>-2882.07</v>
          </cell>
        </row>
        <row r="414">
          <cell r="A414" t="str">
            <v>07CM3</v>
          </cell>
          <cell r="B414" t="str">
            <v>Overhead</v>
          </cell>
          <cell r="C414" t="str">
            <v>Strategic Marketing</v>
          </cell>
          <cell r="D414" t="str">
            <v>SaS Customization</v>
          </cell>
          <cell r="E414">
            <v>400000.02</v>
          </cell>
          <cell r="G414">
            <v>66666.67</v>
          </cell>
          <cell r="H414">
            <v>-44922.21</v>
          </cell>
          <cell r="I414">
            <v>111588.88</v>
          </cell>
          <cell r="K414">
            <v>444922.23</v>
          </cell>
          <cell r="L414">
            <v>-44922.21</v>
          </cell>
        </row>
        <row r="415">
          <cell r="A415" t="str">
            <v>08CM1</v>
          </cell>
          <cell r="B415" t="str">
            <v>Overhead</v>
          </cell>
          <cell r="C415" t="str">
            <v>Strategic Marketing</v>
          </cell>
          <cell r="D415" t="str">
            <v>Design Services Color Printer / 3 yr. lease</v>
          </cell>
          <cell r="E415">
            <v>30000</v>
          </cell>
          <cell r="G415">
            <v>2500</v>
          </cell>
          <cell r="H415">
            <v>0</v>
          </cell>
          <cell r="I415">
            <v>2500</v>
          </cell>
          <cell r="K415">
            <v>30000</v>
          </cell>
          <cell r="L415">
            <v>0</v>
          </cell>
        </row>
        <row r="416">
          <cell r="A416" t="str">
            <v>08CM2</v>
          </cell>
          <cell r="B416" t="str">
            <v>Overhead</v>
          </cell>
          <cell r="C416" t="str">
            <v>Strategic Marketing</v>
          </cell>
          <cell r="D416" t="str">
            <v>Library - Book scanner</v>
          </cell>
          <cell r="E416">
            <v>20000</v>
          </cell>
          <cell r="G416">
            <v>0</v>
          </cell>
          <cell r="H416">
            <v>0</v>
          </cell>
          <cell r="I416">
            <v>0</v>
          </cell>
          <cell r="K416">
            <v>20000</v>
          </cell>
          <cell r="L416">
            <v>0</v>
          </cell>
        </row>
        <row r="417">
          <cell r="A417" t="str">
            <v>08CM3</v>
          </cell>
          <cell r="B417" t="str">
            <v>Overhead</v>
          </cell>
          <cell r="C417" t="str">
            <v>Strategic Marketing</v>
          </cell>
          <cell r="D417" t="str">
            <v>CHARMS/Photo Resources Data Initiative</v>
          </cell>
          <cell r="E417">
            <v>21000</v>
          </cell>
          <cell r="G417">
            <v>5000</v>
          </cell>
          <cell r="H417">
            <v>0</v>
          </cell>
          <cell r="I417">
            <v>5000</v>
          </cell>
          <cell r="K417">
            <v>21000</v>
          </cell>
          <cell r="L417">
            <v>0</v>
          </cell>
        </row>
        <row r="418">
          <cell r="A418" t="str">
            <v>08CM4</v>
          </cell>
          <cell r="B418" t="str">
            <v>Overhead</v>
          </cell>
          <cell r="C418" t="str">
            <v>Strategic Marketing</v>
          </cell>
          <cell r="D418" t="str">
            <v>SAS Phase 2- Customization- MIM % only</v>
          </cell>
          <cell r="E418">
            <v>230000</v>
          </cell>
          <cell r="G418">
            <v>0</v>
          </cell>
          <cell r="H418">
            <v>0</v>
          </cell>
          <cell r="I418">
            <v>0</v>
          </cell>
          <cell r="K418">
            <v>230000</v>
          </cell>
          <cell r="L418">
            <v>0</v>
          </cell>
        </row>
        <row r="419">
          <cell r="A419" t="str">
            <v>08CM5</v>
          </cell>
          <cell r="B419" t="str">
            <v>Overhead</v>
          </cell>
          <cell r="C419" t="str">
            <v>Strategic Marketing</v>
          </cell>
          <cell r="D419" t="str">
            <v>SAS Phase 2- Hardware- MIM % only</v>
          </cell>
          <cell r="E419">
            <v>220000</v>
          </cell>
          <cell r="G419">
            <v>110000</v>
          </cell>
          <cell r="H419">
            <v>0</v>
          </cell>
          <cell r="I419">
            <v>110000</v>
          </cell>
          <cell r="K419">
            <v>220000</v>
          </cell>
          <cell r="L419">
            <v>0</v>
          </cell>
        </row>
        <row r="420">
          <cell r="A420" t="str">
            <v>08CM6</v>
          </cell>
          <cell r="B420" t="str">
            <v>Overhead</v>
          </cell>
          <cell r="C420" t="str">
            <v>Strategic Marketing</v>
          </cell>
          <cell r="D420" t="str">
            <v>CRM - CDB Integration</v>
          </cell>
          <cell r="E420">
            <v>450000</v>
          </cell>
          <cell r="G420">
            <v>37500</v>
          </cell>
          <cell r="H420">
            <v>0</v>
          </cell>
          <cell r="I420">
            <v>37500</v>
          </cell>
          <cell r="K420">
            <v>450000</v>
          </cell>
          <cell r="L420">
            <v>0</v>
          </cell>
        </row>
        <row r="421">
          <cell r="A421" t="str">
            <v>08STRATPLAN1</v>
          </cell>
          <cell r="B421" t="str">
            <v>Overhead</v>
          </cell>
          <cell r="C421" t="str">
            <v>Strategic Planning</v>
          </cell>
          <cell r="D421" t="str">
            <v>DAM and Enterprise Search</v>
          </cell>
          <cell r="E421">
            <v>1899999.96</v>
          </cell>
          <cell r="G421">
            <v>158333.32999999999</v>
          </cell>
          <cell r="H421">
            <v>0</v>
          </cell>
          <cell r="I421">
            <v>158333.32999999999</v>
          </cell>
          <cell r="K421">
            <v>1899999.96</v>
          </cell>
          <cell r="L421">
            <v>0</v>
          </cell>
        </row>
        <row r="422">
          <cell r="A422" t="str">
            <v>07FAC4</v>
          </cell>
          <cell r="B422" t="str">
            <v>Overhead</v>
          </cell>
          <cell r="C422" t="str">
            <v>Telecom</v>
          </cell>
          <cell r="D422" t="str">
            <v>Telecom Network and Infrastructure</v>
          </cell>
          <cell r="E422">
            <v>0</v>
          </cell>
          <cell r="G422">
            <v>0</v>
          </cell>
          <cell r="H422">
            <v>17636.810000000001</v>
          </cell>
          <cell r="I422">
            <v>-17636.810000000001</v>
          </cell>
          <cell r="K422">
            <v>-17636.810000000001</v>
          </cell>
          <cell r="L422">
            <v>17636.810000000001</v>
          </cell>
        </row>
        <row r="423">
          <cell r="E423">
            <v>63223024.809999987</v>
          </cell>
          <cell r="G423">
            <v>7222441.2799999993</v>
          </cell>
          <cell r="H423">
            <v>625846.4600000002</v>
          </cell>
          <cell r="I423">
            <v>6596594.8199999994</v>
          </cell>
          <cell r="K423">
            <v>62597178.349999987</v>
          </cell>
          <cell r="L423">
            <v>625.84646000000021</v>
          </cell>
        </row>
        <row r="425">
          <cell r="L425">
            <v>317.81513000000024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X Det"/>
      <sheetName val="fairs"/>
      <sheetName val="sah"/>
      <sheetName val="trade"/>
      <sheetName val="bc"/>
      <sheetName val="klutz"/>
      <sheetName val="corp fairs"/>
      <sheetName val="educ"/>
      <sheetName val="mla"/>
      <sheetName val="consumer mags"/>
      <sheetName val="it and escholastic"/>
      <sheetName val="nso"/>
      <sheetName val="finance"/>
      <sheetName val="overheads"/>
      <sheetName val="strategic planning"/>
      <sheetName val="ect"/>
      <sheetName val="intl"/>
    </sheetNames>
    <sheetDataSet>
      <sheetData sheetId="0" refreshError="1">
        <row r="1">
          <cell r="A1" t="str">
            <v>FY07/ 08 CONSOLIDATED SCHOLASTIC REQ1 CAPITAL BUDGET SUBMISSION</v>
          </cell>
        </row>
        <row r="3">
          <cell r="D3" t="str">
            <v>2006/2007</v>
          </cell>
          <cell r="H3" t="str">
            <v>2006/2007</v>
          </cell>
          <cell r="J3" t="str">
            <v>2007/2008</v>
          </cell>
          <cell r="L3" t="str">
            <v>Total 2007/2008</v>
          </cell>
          <cell r="N3" t="str">
            <v>Total Project</v>
          </cell>
          <cell r="T3" t="str">
            <v>FY08 BUD</v>
          </cell>
        </row>
        <row r="4">
          <cell r="A4" t="str">
            <v>Description</v>
          </cell>
          <cell r="B4" t="str">
            <v>TYPE</v>
          </cell>
          <cell r="D4" t="str">
            <v>Budget</v>
          </cell>
          <cell r="F4" t="str">
            <v>Forecast</v>
          </cell>
          <cell r="H4" t="str">
            <v>Carry-over</v>
          </cell>
          <cell r="J4" t="str">
            <v>Spend</v>
          </cell>
          <cell r="L4" t="str">
            <v>Budget</v>
          </cell>
          <cell r="N4" t="str">
            <v>Expense for Multi Year Projects</v>
          </cell>
          <cell r="P4" t="str">
            <v>APPROVAL STATUS</v>
          </cell>
          <cell r="Q4" t="str">
            <v>NOTES on APPROVAL</v>
          </cell>
          <cell r="R4" t="str">
            <v>PLACEHOLDERS - RISKS TO BUDGET</v>
          </cell>
          <cell r="S4" t="str">
            <v>CAPEX CODE</v>
          </cell>
          <cell r="T4" t="str">
            <v>AMOUNT REQUESTED</v>
          </cell>
          <cell r="U4" t="str">
            <v>BALANCE (VARIANCE)</v>
          </cell>
        </row>
        <row r="5">
          <cell r="U5">
            <v>0</v>
          </cell>
        </row>
        <row r="6">
          <cell r="A6" t="str">
            <v>CHILDREN'S BOOK PUBLISHING &amp; DISTRIBUTION</v>
          </cell>
          <cell r="U6">
            <v>0</v>
          </cell>
        </row>
        <row r="7">
          <cell r="U7">
            <v>0</v>
          </cell>
        </row>
        <row r="8">
          <cell r="A8" t="str">
            <v>BOOK CLUBS</v>
          </cell>
          <cell r="U8">
            <v>0</v>
          </cell>
        </row>
        <row r="9">
          <cell r="A9" t="str">
            <v>New COOL</v>
          </cell>
          <cell r="B9" t="str">
            <v>STRATEGIC</v>
          </cell>
          <cell r="D9">
            <v>0</v>
          </cell>
          <cell r="F9">
            <v>0</v>
          </cell>
          <cell r="J9">
            <v>3250</v>
          </cell>
          <cell r="L9">
            <v>1050</v>
          </cell>
          <cell r="P9">
            <v>2000</v>
          </cell>
          <cell r="Q9" t="str">
            <v>place holder</v>
          </cell>
          <cell r="R9">
            <v>1500</v>
          </cell>
          <cell r="S9" t="str">
            <v>07BC4</v>
          </cell>
          <cell r="U9">
            <v>2000</v>
          </cell>
        </row>
        <row r="10">
          <cell r="A10" t="str">
            <v>Desktops - MACs</v>
          </cell>
          <cell r="D10">
            <v>66.599999999999994</v>
          </cell>
          <cell r="F10">
            <v>66.599999999999994</v>
          </cell>
          <cell r="J10">
            <v>72.263000000000005</v>
          </cell>
          <cell r="L10">
            <v>72.263000000000005</v>
          </cell>
          <cell r="N10">
            <v>138.863</v>
          </cell>
          <cell r="P10" t="str">
            <v>not approved</v>
          </cell>
          <cell r="Q10" t="str">
            <v xml:space="preserve"> please lease through IT</v>
          </cell>
          <cell r="U10" t="str">
            <v>NA</v>
          </cell>
        </row>
        <row r="11">
          <cell r="A11" t="str">
            <v>Printers</v>
          </cell>
          <cell r="D11">
            <v>0</v>
          </cell>
          <cell r="F11">
            <v>0</v>
          </cell>
          <cell r="J11">
            <v>0</v>
          </cell>
          <cell r="L11">
            <v>0</v>
          </cell>
          <cell r="U11">
            <v>0</v>
          </cell>
        </row>
        <row r="12">
          <cell r="A12" t="str">
            <v>Hardware</v>
          </cell>
          <cell r="D12">
            <v>0</v>
          </cell>
          <cell r="F12">
            <v>0</v>
          </cell>
          <cell r="J12">
            <v>13.417999999999999</v>
          </cell>
          <cell r="L12">
            <v>13.417999999999999</v>
          </cell>
          <cell r="P12">
            <v>12</v>
          </cell>
          <cell r="S12" t="str">
            <v>08BC2</v>
          </cell>
          <cell r="U12">
            <v>12</v>
          </cell>
        </row>
        <row r="13">
          <cell r="A13" t="str">
            <v>Software</v>
          </cell>
          <cell r="D13">
            <v>9.9</v>
          </cell>
          <cell r="F13">
            <v>9.9</v>
          </cell>
          <cell r="J13">
            <v>83</v>
          </cell>
          <cell r="L13">
            <v>83</v>
          </cell>
          <cell r="N13">
            <v>92.9</v>
          </cell>
          <cell r="P13">
            <v>70</v>
          </cell>
          <cell r="S13" t="str">
            <v>08BC3</v>
          </cell>
          <cell r="U13">
            <v>70</v>
          </cell>
        </row>
        <row r="14">
          <cell r="A14" t="str">
            <v>Strategic Marketing Database</v>
          </cell>
          <cell r="D14">
            <v>360</v>
          </cell>
          <cell r="F14">
            <v>730</v>
          </cell>
          <cell r="J14">
            <v>0</v>
          </cell>
          <cell r="L14">
            <v>0</v>
          </cell>
          <cell r="U14">
            <v>0</v>
          </cell>
        </row>
        <row r="15">
          <cell r="A15" t="str">
            <v>Existing COOL</v>
          </cell>
          <cell r="D15">
            <v>528</v>
          </cell>
          <cell r="F15">
            <v>100</v>
          </cell>
          <cell r="J15">
            <v>0</v>
          </cell>
          <cell r="L15">
            <v>0</v>
          </cell>
          <cell r="U15">
            <v>0</v>
          </cell>
        </row>
        <row r="16">
          <cell r="A16" t="str">
            <v>BOOK CLUBS TOTAL</v>
          </cell>
          <cell r="D16">
            <v>964.5</v>
          </cell>
          <cell r="F16">
            <v>906.5</v>
          </cell>
          <cell r="H16">
            <v>0</v>
          </cell>
          <cell r="J16">
            <v>3418.681</v>
          </cell>
          <cell r="L16">
            <v>1218.6809999999998</v>
          </cell>
          <cell r="P16">
            <v>2082</v>
          </cell>
          <cell r="T16">
            <v>0</v>
          </cell>
          <cell r="U16">
            <v>2082</v>
          </cell>
        </row>
        <row r="17">
          <cell r="U17">
            <v>0</v>
          </cell>
        </row>
        <row r="18">
          <cell r="A18" t="str">
            <v>TRADE</v>
          </cell>
          <cell r="U18">
            <v>0</v>
          </cell>
        </row>
        <row r="19">
          <cell r="A19" t="str">
            <v>POET System Enhancement</v>
          </cell>
          <cell r="D19">
            <v>70</v>
          </cell>
          <cell r="F19">
            <v>70</v>
          </cell>
          <cell r="J19">
            <v>70</v>
          </cell>
          <cell r="L19">
            <v>70</v>
          </cell>
          <cell r="N19">
            <v>140</v>
          </cell>
          <cell r="P19">
            <v>70</v>
          </cell>
          <cell r="S19" t="str">
            <v>08T1</v>
          </cell>
          <cell r="U19">
            <v>70</v>
          </cell>
        </row>
        <row r="20">
          <cell r="A20" t="str">
            <v>File Storage</v>
          </cell>
          <cell r="D20">
            <v>15</v>
          </cell>
          <cell r="F20">
            <v>15</v>
          </cell>
          <cell r="J20">
            <v>30</v>
          </cell>
          <cell r="L20">
            <v>30</v>
          </cell>
          <cell r="N20">
            <v>45</v>
          </cell>
          <cell r="P20" t="str">
            <v>not approved</v>
          </cell>
          <cell r="U20" t="str">
            <v>NA</v>
          </cell>
        </row>
        <row r="21">
          <cell r="A21" t="str">
            <v>Computers + Monitors  (Creative Dept)</v>
          </cell>
          <cell r="D21">
            <v>42</v>
          </cell>
          <cell r="F21">
            <v>42</v>
          </cell>
          <cell r="J21">
            <v>10.9</v>
          </cell>
          <cell r="L21">
            <v>10.9</v>
          </cell>
          <cell r="N21">
            <v>52.9</v>
          </cell>
          <cell r="P21" t="str">
            <v>not approved</v>
          </cell>
          <cell r="Q21" t="str">
            <v xml:space="preserve"> please lease through IT</v>
          </cell>
          <cell r="U21" t="str">
            <v>NA</v>
          </cell>
        </row>
        <row r="22">
          <cell r="A22" t="str">
            <v>MacPro Computers + Monitors (Creative Dept)</v>
          </cell>
          <cell r="D22">
            <v>11</v>
          </cell>
          <cell r="F22">
            <v>11</v>
          </cell>
          <cell r="J22">
            <v>36</v>
          </cell>
          <cell r="L22">
            <v>36</v>
          </cell>
          <cell r="N22">
            <v>47</v>
          </cell>
          <cell r="P22">
            <v>32.4</v>
          </cell>
          <cell r="S22" t="str">
            <v>08T2</v>
          </cell>
          <cell r="U22">
            <v>32.4</v>
          </cell>
        </row>
        <row r="23">
          <cell r="A23" t="str">
            <v>iMac Computers (Creative Dept)</v>
          </cell>
          <cell r="D23">
            <v>24.1</v>
          </cell>
          <cell r="F23">
            <v>24.1</v>
          </cell>
          <cell r="J23">
            <v>6.4</v>
          </cell>
          <cell r="L23">
            <v>6.4</v>
          </cell>
          <cell r="N23">
            <v>30.5</v>
          </cell>
          <cell r="P23">
            <v>5.7600000000000007</v>
          </cell>
          <cell r="S23" t="str">
            <v>08T3</v>
          </cell>
          <cell r="U23">
            <v>5.7600000000000007</v>
          </cell>
        </row>
        <row r="24">
          <cell r="A24" t="str">
            <v>Software Upgrades</v>
          </cell>
          <cell r="D24">
            <v>0</v>
          </cell>
          <cell r="F24">
            <v>0</v>
          </cell>
          <cell r="J24">
            <v>36.299999999999997</v>
          </cell>
          <cell r="L24">
            <v>36.299999999999997</v>
          </cell>
          <cell r="P24" t="str">
            <v>not approved</v>
          </cell>
          <cell r="U24" t="str">
            <v>NA</v>
          </cell>
        </row>
        <row r="25">
          <cell r="A25" t="str">
            <v xml:space="preserve">Color (1) &amp; B&amp;W (2) Flatbed Scanners </v>
          </cell>
          <cell r="D25">
            <v>7</v>
          </cell>
          <cell r="F25">
            <v>7</v>
          </cell>
          <cell r="J25">
            <v>0</v>
          </cell>
          <cell r="L25">
            <v>0</v>
          </cell>
          <cell r="P25" t="str">
            <v>not approved</v>
          </cell>
          <cell r="U25" t="str">
            <v>NA</v>
          </cell>
        </row>
        <row r="26">
          <cell r="A26" t="str">
            <v xml:space="preserve">Flatpanel Monitors </v>
          </cell>
          <cell r="D26">
            <v>8</v>
          </cell>
          <cell r="F26">
            <v>8</v>
          </cell>
          <cell r="J26">
            <v>0</v>
          </cell>
          <cell r="L26">
            <v>0</v>
          </cell>
          <cell r="P26" t="str">
            <v>not approved</v>
          </cell>
          <cell r="U26" t="str">
            <v>NA</v>
          </cell>
        </row>
        <row r="27">
          <cell r="A27" t="str">
            <v>Printers</v>
          </cell>
          <cell r="D27">
            <v>5.9</v>
          </cell>
          <cell r="F27">
            <v>5.9</v>
          </cell>
          <cell r="J27">
            <v>3.4</v>
          </cell>
          <cell r="L27">
            <v>3.4</v>
          </cell>
          <cell r="N27">
            <v>9.3000000000000007</v>
          </cell>
          <cell r="P27">
            <v>3.06</v>
          </cell>
          <cell r="S27" t="str">
            <v>08T4</v>
          </cell>
          <cell r="U27">
            <v>3.06</v>
          </cell>
        </row>
        <row r="28">
          <cell r="A28" t="str">
            <v>TRADE TOTAL</v>
          </cell>
          <cell r="D28">
            <v>183</v>
          </cell>
          <cell r="F28">
            <v>183</v>
          </cell>
          <cell r="H28">
            <v>0</v>
          </cell>
          <cell r="J28">
            <v>193.00000000000003</v>
          </cell>
          <cell r="L28">
            <v>193.00000000000003</v>
          </cell>
          <cell r="P28">
            <v>111.22000000000001</v>
          </cell>
          <cell r="T28">
            <v>0</v>
          </cell>
          <cell r="U28">
            <v>111.22000000000001</v>
          </cell>
        </row>
        <row r="30">
          <cell r="A30" t="str">
            <v>BOOK FAIRS</v>
          </cell>
        </row>
        <row r="31">
          <cell r="A31" t="str">
            <v xml:space="preserve">Boston Warehouse Facility Move </v>
          </cell>
          <cell r="D31">
            <v>0</v>
          </cell>
          <cell r="F31">
            <v>125</v>
          </cell>
          <cell r="J31">
            <v>826</v>
          </cell>
          <cell r="L31">
            <v>826</v>
          </cell>
          <cell r="N31">
            <v>951</v>
          </cell>
          <cell r="P31">
            <v>826</v>
          </cell>
          <cell r="Q31" t="str">
            <v xml:space="preserve"> In-year approval subject to review of business case by corp facilities</v>
          </cell>
          <cell r="S31" t="str">
            <v>08BF2</v>
          </cell>
          <cell r="U31">
            <v>826</v>
          </cell>
        </row>
        <row r="32">
          <cell r="A32" t="str">
            <v xml:space="preserve">Houston Warehouse Facility Move </v>
          </cell>
          <cell r="D32">
            <v>0</v>
          </cell>
          <cell r="F32">
            <v>125</v>
          </cell>
          <cell r="J32">
            <v>922</v>
          </cell>
          <cell r="L32">
            <v>922</v>
          </cell>
          <cell r="N32">
            <v>1047</v>
          </cell>
          <cell r="P32">
            <v>922</v>
          </cell>
          <cell r="Q32" t="str">
            <v xml:space="preserve"> In-year approval subject to review of business case by corp facilities</v>
          </cell>
          <cell r="S32" t="str">
            <v>08BF1</v>
          </cell>
          <cell r="U32">
            <v>922</v>
          </cell>
        </row>
        <row r="33">
          <cell r="A33" t="str">
            <v>Cases</v>
          </cell>
          <cell r="D33">
            <v>1600</v>
          </cell>
          <cell r="F33">
            <v>1647.5</v>
          </cell>
          <cell r="J33">
            <v>1359.4</v>
          </cell>
          <cell r="L33">
            <v>1359.4</v>
          </cell>
          <cell r="N33">
            <v>3006.9</v>
          </cell>
          <cell r="P33">
            <v>1359</v>
          </cell>
          <cell r="S33" t="str">
            <v>08BF4</v>
          </cell>
          <cell r="T33">
            <v>-1359</v>
          </cell>
          <cell r="U33">
            <v>0</v>
          </cell>
        </row>
        <row r="34">
          <cell r="A34" t="str">
            <v>Credit Card Machines</v>
          </cell>
          <cell r="D34">
            <v>850</v>
          </cell>
          <cell r="F34">
            <v>934.3</v>
          </cell>
          <cell r="J34">
            <v>1785</v>
          </cell>
          <cell r="L34">
            <v>1785</v>
          </cell>
          <cell r="N34">
            <v>2719.3</v>
          </cell>
          <cell r="P34">
            <v>1785</v>
          </cell>
          <cell r="S34" t="str">
            <v>08BF3</v>
          </cell>
          <cell r="U34">
            <v>1785</v>
          </cell>
        </row>
        <row r="35">
          <cell r="A35" t="str">
            <v>Warehouse &amp; LHI</v>
          </cell>
          <cell r="D35">
            <v>3233.7</v>
          </cell>
          <cell r="F35">
            <v>2892.3999999999996</v>
          </cell>
          <cell r="N35">
            <v>2892.3999999999996</v>
          </cell>
          <cell r="U35">
            <v>0</v>
          </cell>
        </row>
        <row r="36">
          <cell r="A36" t="str">
            <v>Branches with additional contiguous space Warehouse racking &amp; other warehouse assets for 6 branches</v>
          </cell>
          <cell r="J36">
            <v>905</v>
          </cell>
          <cell r="L36">
            <v>905</v>
          </cell>
          <cell r="P36">
            <v>750</v>
          </cell>
          <cell r="Q36" t="str">
            <v>tabled pending budget discussions. In-year approval subject to review of business case by corp facilities</v>
          </cell>
          <cell r="R36">
            <v>750</v>
          </cell>
          <cell r="S36" t="str">
            <v>08BF5</v>
          </cell>
          <cell r="U36">
            <v>750</v>
          </cell>
        </row>
        <row r="37">
          <cell r="A37" t="str">
            <v>Leasehold improvements Electrical, security system, buildout or partial roof replacement (Lake Mary)</v>
          </cell>
          <cell r="J37">
            <v>397</v>
          </cell>
          <cell r="L37">
            <v>397</v>
          </cell>
          <cell r="P37">
            <v>397</v>
          </cell>
          <cell r="Q37" t="str">
            <v>tabled pending budget discussions. In-year approval subject to review of business case by corp facilities</v>
          </cell>
          <cell r="R37">
            <v>397</v>
          </cell>
          <cell r="S37" t="str">
            <v>08BF6</v>
          </cell>
          <cell r="U37">
            <v>397</v>
          </cell>
        </row>
        <row r="38">
          <cell r="A38" t="str">
            <v>Warehouse equipment - Forklifts, conveyors, cardboard balers, and other warehouse equipment</v>
          </cell>
          <cell r="J38">
            <v>284</v>
          </cell>
          <cell r="L38">
            <v>284</v>
          </cell>
          <cell r="P38">
            <v>284</v>
          </cell>
          <cell r="Q38" t="str">
            <v>tabled pending budget discussions. In-year approval subject to review of business case by corp facilities</v>
          </cell>
          <cell r="R38">
            <v>284</v>
          </cell>
          <cell r="S38" t="str">
            <v>08BF7</v>
          </cell>
          <cell r="U38">
            <v>284</v>
          </cell>
        </row>
        <row r="39">
          <cell r="A39" t="str">
            <v>Case storage system</v>
          </cell>
          <cell r="J39">
            <v>177</v>
          </cell>
          <cell r="L39">
            <v>177</v>
          </cell>
          <cell r="P39">
            <v>177</v>
          </cell>
          <cell r="Q39" t="str">
            <v>tabled pending budget discussions. In-year approval subject to review of business case by corp facilities</v>
          </cell>
          <cell r="R39">
            <v>177</v>
          </cell>
          <cell r="S39" t="str">
            <v>08BF8</v>
          </cell>
          <cell r="U39">
            <v>177</v>
          </cell>
        </row>
        <row r="40">
          <cell r="A40" t="str">
            <v>Inventory Scanners - store inventory at branches (17 branchs $7,000 - 20,000 per branch)</v>
          </cell>
          <cell r="J40">
            <v>151</v>
          </cell>
          <cell r="L40">
            <v>151</v>
          </cell>
          <cell r="P40">
            <v>151</v>
          </cell>
          <cell r="Q40" t="str">
            <v>tabled pending budget discussions</v>
          </cell>
          <cell r="R40">
            <v>151</v>
          </cell>
          <cell r="S40" t="str">
            <v>08B9</v>
          </cell>
          <cell r="U40">
            <v>151</v>
          </cell>
        </row>
        <row r="41">
          <cell r="A41" t="str">
            <v>Warehouse racking</v>
          </cell>
          <cell r="J41">
            <v>225</v>
          </cell>
          <cell r="L41">
            <v>225</v>
          </cell>
          <cell r="P41">
            <v>225</v>
          </cell>
          <cell r="Q41" t="str">
            <v>tabled pending budget discussions. In-year approval subject to review of business case by corp facilities</v>
          </cell>
          <cell r="R41">
            <v>225</v>
          </cell>
          <cell r="S41" t="str">
            <v>08BF410</v>
          </cell>
          <cell r="U41">
            <v>225</v>
          </cell>
        </row>
        <row r="42">
          <cell r="A42" t="str">
            <v>Fire protection upgrades - Sprinkler system installation required per code at the Lake Mary Branch</v>
          </cell>
          <cell r="J42">
            <v>150</v>
          </cell>
          <cell r="L42">
            <v>150</v>
          </cell>
          <cell r="P42">
            <v>150</v>
          </cell>
          <cell r="Q42" t="str">
            <v>tabled pending budget discussions. In-year approval subject to review of business case by corp facilities</v>
          </cell>
          <cell r="R42">
            <v>150</v>
          </cell>
          <cell r="S42" t="str">
            <v>08BF11</v>
          </cell>
          <cell r="U42">
            <v>150</v>
          </cell>
        </row>
        <row r="43">
          <cell r="A43" t="str">
            <v>2008-09 Capital spent in 2007-08</v>
          </cell>
          <cell r="J43">
            <v>283</v>
          </cell>
          <cell r="L43">
            <v>283</v>
          </cell>
          <cell r="P43" t="str">
            <v>not approved</v>
          </cell>
          <cell r="U43" t="str">
            <v>NA</v>
          </cell>
        </row>
        <row r="44">
          <cell r="A44" t="str">
            <v>Historically numerous field request come up after Capital Planning that occur during the year that must get completed to avoid business interruption (e.g. Fire Protection requirements, voice mail system failures, etc.)</v>
          </cell>
          <cell r="J44">
            <v>249.6</v>
          </cell>
          <cell r="L44">
            <v>249.6</v>
          </cell>
          <cell r="P44" t="str">
            <v>not approved</v>
          </cell>
          <cell r="U44" t="str">
            <v>NA</v>
          </cell>
        </row>
        <row r="45">
          <cell r="A45" t="str">
            <v>Computer Hardware and Software</v>
          </cell>
          <cell r="D45">
            <v>399</v>
          </cell>
          <cell r="F45">
            <v>412.1</v>
          </cell>
          <cell r="J45">
            <v>642</v>
          </cell>
          <cell r="L45">
            <v>642</v>
          </cell>
          <cell r="N45">
            <v>1054.0999999999999</v>
          </cell>
          <cell r="P45">
            <v>577.80000000000007</v>
          </cell>
          <cell r="S45" t="str">
            <v>08BF12</v>
          </cell>
          <cell r="T45">
            <v>-210.60000000000002</v>
          </cell>
          <cell r="U45">
            <v>367.20000000000005</v>
          </cell>
        </row>
        <row r="46">
          <cell r="A46" t="str">
            <v>Office Equipment and Furniture</v>
          </cell>
          <cell r="D46">
            <v>564</v>
          </cell>
          <cell r="F46">
            <v>462.2</v>
          </cell>
          <cell r="J46">
            <v>198</v>
          </cell>
          <cell r="L46">
            <v>198</v>
          </cell>
          <cell r="N46">
            <v>660.2</v>
          </cell>
          <cell r="P46">
            <v>178.20000000000002</v>
          </cell>
          <cell r="S46" t="str">
            <v>08BF13</v>
          </cell>
          <cell r="U46">
            <v>178.20000000000002</v>
          </cell>
        </row>
        <row r="47">
          <cell r="A47" t="str">
            <v>Sales Structure and Telephone System</v>
          </cell>
          <cell r="D47">
            <v>250</v>
          </cell>
          <cell r="F47">
            <v>250</v>
          </cell>
          <cell r="J47">
            <v>408</v>
          </cell>
          <cell r="L47">
            <v>408</v>
          </cell>
          <cell r="N47">
            <v>658</v>
          </cell>
          <cell r="P47">
            <v>408</v>
          </cell>
          <cell r="S47" t="str">
            <v>07BF1</v>
          </cell>
          <cell r="U47">
            <v>408</v>
          </cell>
        </row>
        <row r="48">
          <cell r="A48" t="str">
            <v>Customer Connect 2.0</v>
          </cell>
          <cell r="B48" t="str">
            <v>STRATEGIC</v>
          </cell>
          <cell r="D48">
            <v>1499</v>
          </cell>
          <cell r="F48">
            <v>1499</v>
          </cell>
          <cell r="J48">
            <v>366</v>
          </cell>
          <cell r="L48">
            <v>366</v>
          </cell>
          <cell r="N48">
            <v>1865</v>
          </cell>
          <cell r="P48">
            <v>366</v>
          </cell>
          <cell r="S48" t="str">
            <v>06BF16</v>
          </cell>
          <cell r="U48">
            <v>366</v>
          </cell>
        </row>
        <row r="49">
          <cell r="A49" t="str">
            <v>Toolkit/ Customer Connect 3.0</v>
          </cell>
          <cell r="B49" t="str">
            <v>STRATEGIC</v>
          </cell>
          <cell r="D49">
            <v>365</v>
          </cell>
          <cell r="F49">
            <v>365</v>
          </cell>
          <cell r="J49">
            <v>1399.7</v>
          </cell>
          <cell r="L49">
            <v>1399.7</v>
          </cell>
          <cell r="N49">
            <v>1764.7</v>
          </cell>
          <cell r="P49">
            <v>1400</v>
          </cell>
          <cell r="S49" t="str">
            <v>06BF16A</v>
          </cell>
          <cell r="U49">
            <v>1400</v>
          </cell>
        </row>
        <row r="50">
          <cell r="A50" t="str">
            <v>Point of Sale</v>
          </cell>
          <cell r="D50">
            <v>325</v>
          </cell>
          <cell r="F50">
            <v>323.2</v>
          </cell>
          <cell r="J50">
            <v>386</v>
          </cell>
          <cell r="L50">
            <v>386</v>
          </cell>
          <cell r="N50">
            <v>709.2</v>
          </cell>
          <cell r="P50">
            <v>386</v>
          </cell>
          <cell r="S50" t="str">
            <v>07BF4</v>
          </cell>
          <cell r="U50">
            <v>386</v>
          </cell>
        </row>
        <row r="51">
          <cell r="A51" t="str">
            <v>Online Fairs</v>
          </cell>
          <cell r="B51" t="str">
            <v>STRATEGIC</v>
          </cell>
          <cell r="D51">
            <v>230</v>
          </cell>
          <cell r="F51">
            <v>230</v>
          </cell>
          <cell r="J51">
            <v>415</v>
          </cell>
          <cell r="L51">
            <v>415</v>
          </cell>
          <cell r="N51">
            <v>645</v>
          </cell>
          <cell r="P51">
            <v>0</v>
          </cell>
          <cell r="Q51" t="str">
            <v>pending business discussion</v>
          </cell>
          <cell r="R51">
            <v>415</v>
          </cell>
          <cell r="S51" t="str">
            <v>08BF14</v>
          </cell>
          <cell r="U51">
            <v>0</v>
          </cell>
        </row>
        <row r="52">
          <cell r="A52" t="str">
            <v>Learning Management System</v>
          </cell>
          <cell r="J52">
            <v>390</v>
          </cell>
          <cell r="L52">
            <v>390</v>
          </cell>
          <cell r="P52" t="str">
            <v>not approved</v>
          </cell>
          <cell r="U52" t="str">
            <v>NA</v>
          </cell>
        </row>
        <row r="53">
          <cell r="A53" t="str">
            <v>FSR Laptop Test</v>
          </cell>
          <cell r="J53">
            <v>90</v>
          </cell>
          <cell r="L53">
            <v>90</v>
          </cell>
          <cell r="P53" t="str">
            <v>not approved</v>
          </cell>
          <cell r="U53" t="str">
            <v>NA</v>
          </cell>
        </row>
        <row r="54">
          <cell r="A54" t="str">
            <v>Peoplenet Onboard Computer Test in Trucks</v>
          </cell>
          <cell r="J54">
            <v>15</v>
          </cell>
          <cell r="L54">
            <v>15</v>
          </cell>
          <cell r="P54">
            <v>15</v>
          </cell>
          <cell r="S54" t="str">
            <v>08BF15</v>
          </cell>
          <cell r="U54">
            <v>15</v>
          </cell>
        </row>
        <row r="55">
          <cell r="A55" t="str">
            <v>WMS</v>
          </cell>
          <cell r="J55">
            <v>318</v>
          </cell>
          <cell r="L55">
            <v>318</v>
          </cell>
          <cell r="P55">
            <v>318</v>
          </cell>
          <cell r="S55" t="str">
            <v>08BF16</v>
          </cell>
          <cell r="U55">
            <v>318</v>
          </cell>
        </row>
        <row r="56">
          <cell r="A56" t="str">
            <v>Ops System Arch- Inbound Optimization</v>
          </cell>
          <cell r="D56">
            <v>61</v>
          </cell>
          <cell r="F56">
            <v>61</v>
          </cell>
          <cell r="L56">
            <v>0</v>
          </cell>
          <cell r="P56">
            <v>0</v>
          </cell>
          <cell r="U56">
            <v>0</v>
          </cell>
        </row>
        <row r="57">
          <cell r="A57" t="str">
            <v>Ops System Arch- Fair Wizard</v>
          </cell>
          <cell r="D57">
            <v>50</v>
          </cell>
          <cell r="F57">
            <v>0</v>
          </cell>
          <cell r="J57">
            <v>0</v>
          </cell>
          <cell r="L57">
            <v>0</v>
          </cell>
          <cell r="P57">
            <v>0</v>
          </cell>
          <cell r="U57">
            <v>0</v>
          </cell>
        </row>
        <row r="58">
          <cell r="A58" t="str">
            <v>BOOK FAIRS TOTAL</v>
          </cell>
          <cell r="D58">
            <v>9426.7000000000007</v>
          </cell>
          <cell r="F58">
            <v>9326.7000000000007</v>
          </cell>
          <cell r="H58">
            <v>0</v>
          </cell>
          <cell r="J58">
            <v>12341.7</v>
          </cell>
          <cell r="L58">
            <v>12341.7</v>
          </cell>
          <cell r="P58">
            <v>10675</v>
          </cell>
          <cell r="T58">
            <v>-1569.6</v>
          </cell>
          <cell r="U58">
            <v>9105.4</v>
          </cell>
        </row>
        <row r="60">
          <cell r="A60" t="str">
            <v>SAH</v>
          </cell>
        </row>
        <row r="61">
          <cell r="A61" t="str">
            <v>Dby-Web Commerce</v>
          </cell>
          <cell r="B61" t="str">
            <v>STRATEGIC</v>
          </cell>
          <cell r="F61">
            <v>250</v>
          </cell>
          <cell r="J61">
            <v>1500</v>
          </cell>
          <cell r="L61">
            <v>1500</v>
          </cell>
          <cell r="N61" t="str">
            <v>TBD</v>
          </cell>
          <cell r="P61">
            <v>1500</v>
          </cell>
          <cell r="S61" t="str">
            <v>07SAH12</v>
          </cell>
          <cell r="U61">
            <v>1500</v>
          </cell>
        </row>
        <row r="62">
          <cell r="A62" t="str">
            <v>Dby-SAS Phase 1</v>
          </cell>
          <cell r="D62">
            <v>541</v>
          </cell>
          <cell r="F62">
            <v>710</v>
          </cell>
          <cell r="L62">
            <v>0</v>
          </cell>
          <cell r="N62" t="str">
            <v>TBD</v>
          </cell>
          <cell r="P62">
            <v>0</v>
          </cell>
          <cell r="U62">
            <v>0</v>
          </cell>
        </row>
        <row r="63">
          <cell r="A63" t="str">
            <v>Dby-SAS Projection Sytem - Returns &amp; Bad Debt</v>
          </cell>
          <cell r="B63" t="str">
            <v>STRATEGIC</v>
          </cell>
          <cell r="J63">
            <v>700</v>
          </cell>
          <cell r="L63">
            <v>700</v>
          </cell>
          <cell r="N63" t="str">
            <v>TBD</v>
          </cell>
          <cell r="P63">
            <v>700</v>
          </cell>
          <cell r="S63" t="str">
            <v>06SAH9</v>
          </cell>
          <cell r="U63">
            <v>700</v>
          </cell>
        </row>
        <row r="64">
          <cell r="A64" t="str">
            <v>Dby-IMS Consulting System Upgrade</v>
          </cell>
          <cell r="J64">
            <v>200</v>
          </cell>
          <cell r="L64">
            <v>200</v>
          </cell>
          <cell r="P64">
            <v>200</v>
          </cell>
          <cell r="S64" t="str">
            <v>08SAH1</v>
          </cell>
          <cell r="U64">
            <v>200</v>
          </cell>
        </row>
        <row r="65">
          <cell r="A65" t="str">
            <v>Dby-CRM Web Services</v>
          </cell>
          <cell r="B65" t="str">
            <v>STRATEGIC</v>
          </cell>
          <cell r="J65">
            <v>475</v>
          </cell>
          <cell r="L65">
            <v>475</v>
          </cell>
          <cell r="P65">
            <v>475</v>
          </cell>
          <cell r="S65" t="str">
            <v>08SAH2</v>
          </cell>
          <cell r="U65">
            <v>475</v>
          </cell>
        </row>
        <row r="66">
          <cell r="A66" t="str">
            <v>Dby-IT Customer Service (IVR) ***</v>
          </cell>
          <cell r="B66" t="str">
            <v>STRATEGIC</v>
          </cell>
          <cell r="J66">
            <v>350</v>
          </cell>
          <cell r="L66">
            <v>350</v>
          </cell>
          <cell r="P66">
            <v>350</v>
          </cell>
          <cell r="S66" t="str">
            <v>08SAH3</v>
          </cell>
          <cell r="U66">
            <v>350</v>
          </cell>
        </row>
        <row r="67">
          <cell r="A67" t="str">
            <v>Dby-Furniture &amp; Fixtures, Office Equipment, etc.</v>
          </cell>
          <cell r="D67">
            <v>99</v>
          </cell>
          <cell r="F67">
            <v>99</v>
          </cell>
          <cell r="J67">
            <v>125</v>
          </cell>
          <cell r="L67">
            <v>125</v>
          </cell>
          <cell r="N67">
            <v>224</v>
          </cell>
          <cell r="P67">
            <v>70</v>
          </cell>
          <cell r="Q67" t="str">
            <v>In-year approval subject to review of business case by corp facilities</v>
          </cell>
          <cell r="S67" t="str">
            <v>08SAH4</v>
          </cell>
          <cell r="U67">
            <v>70</v>
          </cell>
        </row>
        <row r="68">
          <cell r="A68" t="str">
            <v>UK-Fixtures &amp; Fittings</v>
          </cell>
          <cell r="D68">
            <v>5.07</v>
          </cell>
          <cell r="F68">
            <v>0</v>
          </cell>
          <cell r="J68">
            <v>5.07</v>
          </cell>
          <cell r="L68">
            <v>5.07</v>
          </cell>
          <cell r="P68">
            <v>5</v>
          </cell>
          <cell r="S68" t="str">
            <v>08SAH5</v>
          </cell>
          <cell r="U68">
            <v>5</v>
          </cell>
        </row>
        <row r="69">
          <cell r="A69" t="str">
            <v xml:space="preserve">UK-PC Replacement Program </v>
          </cell>
          <cell r="D69">
            <v>47.97</v>
          </cell>
          <cell r="F69">
            <v>24.96</v>
          </cell>
          <cell r="J69">
            <v>17.355</v>
          </cell>
          <cell r="L69">
            <v>17.355</v>
          </cell>
          <cell r="N69">
            <v>42.314999999999998</v>
          </cell>
          <cell r="P69">
            <v>17.355</v>
          </cell>
          <cell r="S69" t="str">
            <v>08SAH6</v>
          </cell>
          <cell r="U69">
            <v>17.355</v>
          </cell>
        </row>
        <row r="70">
          <cell r="A70" t="str">
            <v>UK-Business Continuity / Security Project</v>
          </cell>
          <cell r="D70">
            <v>19.5</v>
          </cell>
          <cell r="F70">
            <v>0</v>
          </cell>
          <cell r="J70">
            <v>19.5</v>
          </cell>
          <cell r="L70">
            <v>19.5</v>
          </cell>
          <cell r="P70">
            <v>19.5</v>
          </cell>
          <cell r="S70" t="str">
            <v>08SAH7</v>
          </cell>
          <cell r="U70">
            <v>19.5</v>
          </cell>
        </row>
        <row r="71">
          <cell r="A71" t="str">
            <v>UK-Other IT Projects</v>
          </cell>
          <cell r="D71">
            <v>13.65</v>
          </cell>
          <cell r="F71">
            <v>16.38</v>
          </cell>
          <cell r="J71">
            <v>16.574999999999999</v>
          </cell>
          <cell r="L71">
            <v>16.574999999999999</v>
          </cell>
          <cell r="N71">
            <v>32.954999999999998</v>
          </cell>
          <cell r="P71">
            <v>16.574999999999999</v>
          </cell>
          <cell r="S71" t="str">
            <v>08SAH8</v>
          </cell>
          <cell r="U71">
            <v>16.574999999999999</v>
          </cell>
        </row>
        <row r="72">
          <cell r="A72" t="str">
            <v>UK-Symposium Express - Add-on Phone System</v>
          </cell>
          <cell r="J72">
            <v>46.8</v>
          </cell>
          <cell r="L72">
            <v>46.8</v>
          </cell>
          <cell r="P72">
            <v>46.8</v>
          </cell>
          <cell r="S72" t="str">
            <v>08SAH9</v>
          </cell>
          <cell r="U72">
            <v>46.8</v>
          </cell>
        </row>
        <row r="73">
          <cell r="A73" t="str">
            <v>UK-Replacement Servers</v>
          </cell>
          <cell r="J73">
            <v>25.35</v>
          </cell>
          <cell r="L73">
            <v>25.35</v>
          </cell>
          <cell r="P73">
            <v>22.815000000000001</v>
          </cell>
          <cell r="S73" t="str">
            <v>08SAH10</v>
          </cell>
          <cell r="U73">
            <v>22.815000000000001</v>
          </cell>
        </row>
        <row r="74">
          <cell r="A74" t="str">
            <v>UK-NCR Banking Machine</v>
          </cell>
          <cell r="J74">
            <v>68.25</v>
          </cell>
          <cell r="L74">
            <v>68.25</v>
          </cell>
          <cell r="P74">
            <v>68.25</v>
          </cell>
          <cell r="S74" t="str">
            <v>08SAH11</v>
          </cell>
          <cell r="U74">
            <v>68.25</v>
          </cell>
        </row>
        <row r="75">
          <cell r="A75" t="str">
            <v>Can-CRM Project</v>
          </cell>
          <cell r="D75">
            <v>130</v>
          </cell>
          <cell r="F75">
            <v>0</v>
          </cell>
          <cell r="H75">
            <v>130</v>
          </cell>
          <cell r="L75">
            <v>130</v>
          </cell>
          <cell r="P75">
            <v>130</v>
          </cell>
          <cell r="S75" t="str">
            <v>08SAH12</v>
          </cell>
          <cell r="U75">
            <v>130</v>
          </cell>
        </row>
        <row r="76">
          <cell r="A76" t="str">
            <v>Can-PC</v>
          </cell>
          <cell r="D76">
            <v>10</v>
          </cell>
          <cell r="F76">
            <v>10</v>
          </cell>
          <cell r="J76">
            <v>17.100000000000001</v>
          </cell>
          <cell r="L76">
            <v>17.100000000000001</v>
          </cell>
          <cell r="N76">
            <v>27.1</v>
          </cell>
          <cell r="P76" t="str">
            <v>not approved</v>
          </cell>
          <cell r="Q76" t="str">
            <v xml:space="preserve"> please lease through IT</v>
          </cell>
          <cell r="U76" t="str">
            <v>NA</v>
          </cell>
        </row>
        <row r="77">
          <cell r="A77" t="str">
            <v>Can IBM Laser Printer - lease buyout</v>
          </cell>
          <cell r="J77">
            <v>10</v>
          </cell>
          <cell r="L77">
            <v>10</v>
          </cell>
          <cell r="P77">
            <v>10</v>
          </cell>
          <cell r="S77" t="str">
            <v>08SAH13</v>
          </cell>
          <cell r="U77">
            <v>10</v>
          </cell>
        </row>
        <row r="78">
          <cell r="A78" t="str">
            <v>Can - 8000 iseries &amp; LTO</v>
          </cell>
          <cell r="J78">
            <v>21.5</v>
          </cell>
          <cell r="L78">
            <v>21.5</v>
          </cell>
          <cell r="P78">
            <v>21.5</v>
          </cell>
          <cell r="S78" t="str">
            <v>08SAH14</v>
          </cell>
          <cell r="U78">
            <v>21.5</v>
          </cell>
        </row>
        <row r="79">
          <cell r="A79" t="str">
            <v xml:space="preserve">Can-Telephone System </v>
          </cell>
          <cell r="D79">
            <v>62</v>
          </cell>
          <cell r="F79">
            <v>65</v>
          </cell>
          <cell r="L79">
            <v>0</v>
          </cell>
          <cell r="P79">
            <v>0</v>
          </cell>
          <cell r="U79">
            <v>0</v>
          </cell>
        </row>
        <row r="80">
          <cell r="A80" t="str">
            <v>Dby-Credit &amp; Collections Management System</v>
          </cell>
          <cell r="D80">
            <v>350</v>
          </cell>
          <cell r="H80">
            <v>350</v>
          </cell>
          <cell r="L80">
            <v>350</v>
          </cell>
          <cell r="P80">
            <v>350</v>
          </cell>
          <cell r="S80" t="str">
            <v>08SAH15</v>
          </cell>
          <cell r="U80">
            <v>350</v>
          </cell>
        </row>
        <row r="81">
          <cell r="A81" t="str">
            <v>Dby - Bad Debt Reserve Project</v>
          </cell>
          <cell r="D81">
            <v>384</v>
          </cell>
          <cell r="L81">
            <v>0</v>
          </cell>
          <cell r="P81">
            <v>0</v>
          </cell>
          <cell r="U81">
            <v>0</v>
          </cell>
        </row>
        <row r="82">
          <cell r="A82" t="str">
            <v>SAH TOTAL</v>
          </cell>
          <cell r="D82">
            <v>1662.19</v>
          </cell>
          <cell r="F82">
            <v>1175.3400000000001</v>
          </cell>
          <cell r="H82">
            <v>480</v>
          </cell>
          <cell r="J82">
            <v>3597.5</v>
          </cell>
          <cell r="L82">
            <v>4077.5</v>
          </cell>
          <cell r="P82">
            <v>4002.7950000000001</v>
          </cell>
          <cell r="Q82" t="str">
            <v>approved pending business discussion</v>
          </cell>
          <cell r="R82">
            <v>4003</v>
          </cell>
          <cell r="T82">
            <v>0</v>
          </cell>
          <cell r="U82">
            <v>4002.7950000000001</v>
          </cell>
        </row>
        <row r="84">
          <cell r="A84" t="str">
            <v>KLUTZ</v>
          </cell>
        </row>
        <row r="85">
          <cell r="A85" t="str">
            <v>Leasehold Improvements</v>
          </cell>
          <cell r="D85">
            <v>95</v>
          </cell>
          <cell r="F85">
            <v>95</v>
          </cell>
          <cell r="J85">
            <v>75</v>
          </cell>
          <cell r="L85">
            <v>75</v>
          </cell>
          <cell r="N85">
            <v>17.100000000000001</v>
          </cell>
          <cell r="P85">
            <v>75</v>
          </cell>
          <cell r="S85" t="str">
            <v>07K1</v>
          </cell>
          <cell r="U85">
            <v>75</v>
          </cell>
        </row>
        <row r="86">
          <cell r="A86" t="str">
            <v>Fixtures</v>
          </cell>
          <cell r="D86">
            <v>804</v>
          </cell>
          <cell r="F86">
            <v>300</v>
          </cell>
          <cell r="H86">
            <v>0</v>
          </cell>
          <cell r="J86">
            <v>440</v>
          </cell>
          <cell r="L86">
            <v>440</v>
          </cell>
          <cell r="N86">
            <v>17.100000000000001</v>
          </cell>
          <cell r="P86">
            <v>440</v>
          </cell>
          <cell r="S86" t="str">
            <v>08K1</v>
          </cell>
          <cell r="U86">
            <v>440</v>
          </cell>
        </row>
        <row r="87">
          <cell r="A87" t="str">
            <v>FY07 Information Technology</v>
          </cell>
          <cell r="D87">
            <v>68.400000000000006</v>
          </cell>
          <cell r="F87">
            <v>68.400000000000006</v>
          </cell>
          <cell r="L87">
            <v>0</v>
          </cell>
          <cell r="P87">
            <v>0</v>
          </cell>
          <cell r="U87">
            <v>0</v>
          </cell>
        </row>
        <row r="88">
          <cell r="A88" t="str">
            <v>FY08 Information Technology - Hardware Purchases - computers, displays, memory upgrades required to support Product Development group.</v>
          </cell>
          <cell r="J88">
            <v>77.3</v>
          </cell>
          <cell r="L88">
            <v>77.3</v>
          </cell>
          <cell r="P88">
            <v>60</v>
          </cell>
          <cell r="S88" t="str">
            <v>08K2</v>
          </cell>
          <cell r="U88">
            <v>60</v>
          </cell>
        </row>
        <row r="89">
          <cell r="A89" t="str">
            <v>FY08 Information Technology - Software Purchases - adobe upgrades</v>
          </cell>
          <cell r="J89">
            <v>27.8</v>
          </cell>
          <cell r="L89">
            <v>27.8</v>
          </cell>
          <cell r="P89">
            <v>12</v>
          </cell>
          <cell r="S89" t="str">
            <v>08K3</v>
          </cell>
          <cell r="U89">
            <v>12</v>
          </cell>
        </row>
        <row r="90">
          <cell r="A90" t="str">
            <v>FY07 Tradeshow Booth</v>
          </cell>
          <cell r="D90">
            <v>25</v>
          </cell>
          <cell r="F90">
            <v>25</v>
          </cell>
          <cell r="L90">
            <v>0</v>
          </cell>
          <cell r="P90">
            <v>0</v>
          </cell>
          <cell r="U90">
            <v>0</v>
          </cell>
        </row>
        <row r="91">
          <cell r="A91" t="str">
            <v>KLUTZ TOTAL</v>
          </cell>
          <cell r="D91">
            <v>992.4</v>
          </cell>
          <cell r="F91">
            <v>488.4</v>
          </cell>
          <cell r="H91">
            <v>0</v>
          </cell>
          <cell r="J91">
            <v>620.09999999999991</v>
          </cell>
          <cell r="L91">
            <v>620.09999999999991</v>
          </cell>
          <cell r="P91">
            <v>587</v>
          </cell>
          <cell r="T91">
            <v>0</v>
          </cell>
          <cell r="U91">
            <v>587</v>
          </cell>
        </row>
        <row r="93">
          <cell r="A93" t="str">
            <v>CORPORATE FAIRS</v>
          </cell>
        </row>
        <row r="94">
          <cell r="A94" t="str">
            <v>APPLICATION SYSTEM ENHANCEMENT</v>
          </cell>
          <cell r="D94">
            <v>75</v>
          </cell>
          <cell r="F94">
            <v>20</v>
          </cell>
          <cell r="J94">
            <v>50</v>
          </cell>
          <cell r="L94">
            <v>50</v>
          </cell>
          <cell r="N94">
            <v>70</v>
          </cell>
          <cell r="P94">
            <v>50</v>
          </cell>
          <cell r="S94" t="str">
            <v>06BP1</v>
          </cell>
          <cell r="U94">
            <v>50</v>
          </cell>
        </row>
        <row r="95">
          <cell r="A95" t="str">
            <v>CORPORATE FAIRS</v>
          </cell>
          <cell r="L95">
            <v>0</v>
          </cell>
          <cell r="U95">
            <v>0</v>
          </cell>
        </row>
        <row r="96">
          <cell r="A96" t="str">
            <v>Warehousing</v>
          </cell>
          <cell r="D96">
            <v>45</v>
          </cell>
          <cell r="F96">
            <v>19</v>
          </cell>
          <cell r="J96">
            <v>52.5</v>
          </cell>
          <cell r="L96">
            <v>52.5</v>
          </cell>
          <cell r="N96">
            <v>71.5</v>
          </cell>
          <cell r="P96">
            <v>53</v>
          </cell>
          <cell r="S96" t="str">
            <v>08BP1</v>
          </cell>
          <cell r="U96">
            <v>53</v>
          </cell>
        </row>
        <row r="97">
          <cell r="A97" t="str">
            <v>Event Equipment</v>
          </cell>
          <cell r="D97">
            <v>80</v>
          </cell>
          <cell r="F97">
            <v>148</v>
          </cell>
          <cell r="J97">
            <v>120</v>
          </cell>
          <cell r="L97">
            <v>120</v>
          </cell>
          <cell r="N97">
            <v>268</v>
          </cell>
          <cell r="P97">
            <v>120</v>
          </cell>
          <cell r="S97" t="str">
            <v>08BP2</v>
          </cell>
          <cell r="U97">
            <v>120</v>
          </cell>
        </row>
        <row r="98">
          <cell r="A98" t="str">
            <v>POS Solution (MP2)</v>
          </cell>
          <cell r="L98">
            <v>0</v>
          </cell>
          <cell r="U98">
            <v>0</v>
          </cell>
        </row>
        <row r="99">
          <cell r="A99" t="str">
            <v>Hardware</v>
          </cell>
          <cell r="D99">
            <v>60</v>
          </cell>
          <cell r="F99">
            <v>120</v>
          </cell>
          <cell r="J99">
            <v>60</v>
          </cell>
          <cell r="L99">
            <v>60</v>
          </cell>
          <cell r="N99">
            <v>180</v>
          </cell>
          <cell r="P99">
            <v>50</v>
          </cell>
          <cell r="S99" t="str">
            <v>08BP3</v>
          </cell>
          <cell r="U99">
            <v>50</v>
          </cell>
        </row>
        <row r="100">
          <cell r="A100" t="str">
            <v>Software Enhancements</v>
          </cell>
          <cell r="D100">
            <v>60</v>
          </cell>
          <cell r="F100">
            <v>35</v>
          </cell>
          <cell r="J100">
            <v>60</v>
          </cell>
          <cell r="L100">
            <v>60</v>
          </cell>
          <cell r="N100">
            <v>95</v>
          </cell>
          <cell r="P100">
            <v>50</v>
          </cell>
          <cell r="S100" t="str">
            <v>08BP4</v>
          </cell>
          <cell r="U100">
            <v>50</v>
          </cell>
        </row>
        <row r="101">
          <cell r="A101" t="str">
            <v>FY07 Other</v>
          </cell>
          <cell r="D101">
            <v>165</v>
          </cell>
          <cell r="F101">
            <v>103</v>
          </cell>
          <cell r="P101">
            <v>0</v>
          </cell>
          <cell r="U101">
            <v>0</v>
          </cell>
        </row>
        <row r="102">
          <cell r="A102" t="str">
            <v>CORPORATE FAIRS TOTAL</v>
          </cell>
          <cell r="D102">
            <v>485</v>
          </cell>
          <cell r="F102">
            <v>445</v>
          </cell>
          <cell r="H102">
            <v>0</v>
          </cell>
          <cell r="J102">
            <v>342.5</v>
          </cell>
          <cell r="L102">
            <v>342.5</v>
          </cell>
          <cell r="P102">
            <v>323</v>
          </cell>
          <cell r="T102">
            <v>0</v>
          </cell>
          <cell r="U102">
            <v>323</v>
          </cell>
        </row>
        <row r="104">
          <cell r="A104" t="str">
            <v>EDUCATION</v>
          </cell>
        </row>
        <row r="105">
          <cell r="U105">
            <v>0</v>
          </cell>
        </row>
        <row r="106">
          <cell r="A106" t="str">
            <v>CLASSROOM MAGAZINES</v>
          </cell>
          <cell r="U106">
            <v>0</v>
          </cell>
        </row>
        <row r="107">
          <cell r="A107" t="str">
            <v>St. Charles Telemarketing Center</v>
          </cell>
          <cell r="D107">
            <v>71.599999999999994</v>
          </cell>
          <cell r="F107">
            <v>71.599999999999994</v>
          </cell>
          <cell r="H107">
            <v>0</v>
          </cell>
          <cell r="J107">
            <v>95</v>
          </cell>
          <cell r="L107">
            <v>95</v>
          </cell>
          <cell r="N107">
            <v>166.6</v>
          </cell>
          <cell r="P107">
            <v>95</v>
          </cell>
          <cell r="Q107" t="str">
            <v>In-year approval subject to review of business case by corp facilities</v>
          </cell>
          <cell r="S107" t="str">
            <v>07CSMAG1</v>
          </cell>
          <cell r="U107">
            <v>95</v>
          </cell>
        </row>
        <row r="108">
          <cell r="A108" t="str">
            <v>RTL National Field Support Center</v>
          </cell>
          <cell r="J108">
            <v>40</v>
          </cell>
          <cell r="L108">
            <v>40</v>
          </cell>
          <cell r="P108">
            <v>40</v>
          </cell>
          <cell r="Q108" t="str">
            <v>In-year approval subject to review of business case by corp facilities</v>
          </cell>
          <cell r="S108" t="str">
            <v>08CSMAG1</v>
          </cell>
          <cell r="U108">
            <v>40</v>
          </cell>
        </row>
        <row r="109">
          <cell r="A109" t="str">
            <v>St. Charles Expansion</v>
          </cell>
          <cell r="D109">
            <v>49.3</v>
          </cell>
          <cell r="F109">
            <v>40.017000000000003</v>
          </cell>
          <cell r="H109">
            <v>9.2829999999999941</v>
          </cell>
          <cell r="J109">
            <v>0</v>
          </cell>
          <cell r="L109">
            <v>9.2829999999999941</v>
          </cell>
          <cell r="N109">
            <v>49.3</v>
          </cell>
          <cell r="P109">
            <v>9</v>
          </cell>
          <cell r="S109" t="str">
            <v>07CSMAG2</v>
          </cell>
          <cell r="U109">
            <v>9</v>
          </cell>
        </row>
        <row r="110">
          <cell r="A110" t="str">
            <v>Editorial Department - Workstation Upgrades</v>
          </cell>
          <cell r="D110">
            <v>100.08</v>
          </cell>
          <cell r="F110">
            <v>100.08</v>
          </cell>
          <cell r="H110">
            <v>0</v>
          </cell>
          <cell r="J110">
            <v>81.424999999999997</v>
          </cell>
          <cell r="L110">
            <v>81.424999999999997</v>
          </cell>
          <cell r="N110">
            <v>181.505</v>
          </cell>
          <cell r="P110">
            <v>70</v>
          </cell>
          <cell r="S110" t="str">
            <v>08CSMAG2</v>
          </cell>
          <cell r="T110">
            <v>-60</v>
          </cell>
          <cell r="U110">
            <v>10</v>
          </cell>
        </row>
        <row r="111">
          <cell r="A111" t="str">
            <v>Editorial Department - Shared Resources Upgrades</v>
          </cell>
          <cell r="D111">
            <v>40.5</v>
          </cell>
          <cell r="F111">
            <v>40.5</v>
          </cell>
          <cell r="H111">
            <v>0</v>
          </cell>
          <cell r="J111">
            <v>59</v>
          </cell>
          <cell r="L111">
            <v>59</v>
          </cell>
          <cell r="N111">
            <v>99.5</v>
          </cell>
          <cell r="P111">
            <v>50</v>
          </cell>
          <cell r="S111" t="str">
            <v>08CSMAG3</v>
          </cell>
          <cell r="T111">
            <v>-20.43</v>
          </cell>
          <cell r="U111">
            <v>29.57</v>
          </cell>
        </row>
        <row r="112">
          <cell r="A112" t="str">
            <v>Marketing Department - Upgrades</v>
          </cell>
          <cell r="D112">
            <v>7.2</v>
          </cell>
          <cell r="F112">
            <v>7.2</v>
          </cell>
          <cell r="H112">
            <v>0</v>
          </cell>
          <cell r="J112">
            <v>10</v>
          </cell>
          <cell r="L112">
            <v>10</v>
          </cell>
          <cell r="N112">
            <v>17.2</v>
          </cell>
          <cell r="P112">
            <v>9</v>
          </cell>
          <cell r="S112" t="str">
            <v>08CSMAG4</v>
          </cell>
          <cell r="U112">
            <v>9</v>
          </cell>
        </row>
        <row r="113">
          <cell r="A113" t="str">
            <v>CLASSROOM MAGAZINES TOTAL</v>
          </cell>
          <cell r="D113">
            <v>268.68</v>
          </cell>
          <cell r="F113">
            <v>259.39699999999999</v>
          </cell>
          <cell r="H113">
            <v>9.2829999999999941</v>
          </cell>
          <cell r="J113">
            <v>285.42500000000001</v>
          </cell>
          <cell r="L113">
            <v>294.70799999999997</v>
          </cell>
          <cell r="P113">
            <v>273</v>
          </cell>
          <cell r="T113">
            <v>-80.430000000000007</v>
          </cell>
          <cell r="U113">
            <v>192.57</v>
          </cell>
        </row>
        <row r="115">
          <cell r="A115" t="str">
            <v>SLP</v>
          </cell>
        </row>
        <row r="116">
          <cell r="A116" t="str">
            <v>Curriculum Correlation -- SLP Website</v>
          </cell>
          <cell r="D116">
            <v>250</v>
          </cell>
          <cell r="F116">
            <v>200</v>
          </cell>
          <cell r="L116">
            <v>0</v>
          </cell>
          <cell r="U116">
            <v>0</v>
          </cell>
        </row>
        <row r="117">
          <cell r="A117" t="str">
            <v>Curriculum Correlation -- Grolier Online</v>
          </cell>
          <cell r="D117">
            <v>100</v>
          </cell>
          <cell r="F117">
            <v>95</v>
          </cell>
          <cell r="L117">
            <v>0</v>
          </cell>
          <cell r="U117">
            <v>0</v>
          </cell>
        </row>
        <row r="118">
          <cell r="A118" t="str">
            <v>GO Classic Growth</v>
          </cell>
          <cell r="D118">
            <v>143</v>
          </cell>
          <cell r="F118">
            <v>143</v>
          </cell>
          <cell r="L118">
            <v>0</v>
          </cell>
          <cell r="U118">
            <v>0</v>
          </cell>
        </row>
        <row r="119">
          <cell r="A119" t="str">
            <v>Salesforce laptops</v>
          </cell>
          <cell r="D119">
            <v>45.6</v>
          </cell>
          <cell r="F119">
            <v>45.6</v>
          </cell>
          <cell r="L119">
            <v>0</v>
          </cell>
          <cell r="U119">
            <v>0</v>
          </cell>
        </row>
        <row r="120">
          <cell r="A120" t="str">
            <v>SAN Storage</v>
          </cell>
          <cell r="D120">
            <v>40</v>
          </cell>
          <cell r="F120">
            <v>40</v>
          </cell>
          <cell r="L120">
            <v>0</v>
          </cell>
          <cell r="U120">
            <v>0</v>
          </cell>
        </row>
        <row r="121">
          <cell r="A121" t="str">
            <v>Document Mgmt System (CP/FW)</v>
          </cell>
          <cell r="D121">
            <v>30</v>
          </cell>
          <cell r="F121">
            <v>30</v>
          </cell>
          <cell r="L121">
            <v>0</v>
          </cell>
          <cell r="U121">
            <v>0</v>
          </cell>
        </row>
        <row r="122">
          <cell r="A122" t="str">
            <v>Macs (Marketing)</v>
          </cell>
          <cell r="D122">
            <v>4.0999999999999996</v>
          </cell>
          <cell r="F122">
            <v>4.0999999999999996</v>
          </cell>
          <cell r="L122">
            <v>0</v>
          </cell>
          <cell r="U122">
            <v>0</v>
          </cell>
        </row>
        <row r="123">
          <cell r="A123" t="str">
            <v>Webshere - E-Scholastic</v>
          </cell>
          <cell r="D123">
            <v>195</v>
          </cell>
          <cell r="F123">
            <v>0</v>
          </cell>
          <cell r="L123">
            <v>0</v>
          </cell>
          <cell r="U123">
            <v>0</v>
          </cell>
        </row>
        <row r="124">
          <cell r="A124" t="str">
            <v>Peoplesoft CRM Software Implementation - Salesforce</v>
          </cell>
          <cell r="B124" t="str">
            <v>STRATEGIC</v>
          </cell>
          <cell r="J124">
            <v>697.4</v>
          </cell>
          <cell r="L124">
            <v>697.4</v>
          </cell>
          <cell r="P124">
            <v>697</v>
          </cell>
          <cell r="S124" t="str">
            <v>08SLP1</v>
          </cell>
          <cell r="U124">
            <v>697</v>
          </cell>
        </row>
        <row r="125">
          <cell r="A125" t="str">
            <v>SLP Website - Collection Analysis Functionality</v>
          </cell>
          <cell r="B125" t="str">
            <v>STRATEGIC</v>
          </cell>
          <cell r="J125">
            <v>100</v>
          </cell>
          <cell r="L125">
            <v>100</v>
          </cell>
          <cell r="P125">
            <v>0</v>
          </cell>
          <cell r="Q125" t="str">
            <v>pending business discussion</v>
          </cell>
          <cell r="R125">
            <v>100</v>
          </cell>
          <cell r="S125" t="str">
            <v>08SLP2</v>
          </cell>
          <cell r="U125">
            <v>0</v>
          </cell>
        </row>
        <row r="126">
          <cell r="A126" t="str">
            <v>GO Classic Growth</v>
          </cell>
          <cell r="B126" t="str">
            <v>STRATEGIC</v>
          </cell>
          <cell r="J126">
            <v>387.5</v>
          </cell>
          <cell r="L126">
            <v>387.5</v>
          </cell>
          <cell r="P126">
            <v>0</v>
          </cell>
          <cell r="Q126" t="str">
            <v>GROLIER APPROVAL HELD OFF AT THIS STAGE , PENDING TOTAL SPENDING DISCUSSION</v>
          </cell>
          <cell r="R126">
            <v>388</v>
          </cell>
          <cell r="S126" t="str">
            <v>08SLP3</v>
          </cell>
          <cell r="U126">
            <v>0</v>
          </cell>
        </row>
        <row r="127">
          <cell r="A127" t="str">
            <v>Grolier Online -- ReadSearch/Multimedia</v>
          </cell>
          <cell r="B127" t="str">
            <v>STRATEGIC</v>
          </cell>
          <cell r="J127">
            <v>423.39499999999998</v>
          </cell>
          <cell r="L127">
            <v>423.39499999999998</v>
          </cell>
          <cell r="P127">
            <v>0</v>
          </cell>
          <cell r="R127">
            <v>423</v>
          </cell>
          <cell r="S127" t="str">
            <v>08SLP4</v>
          </cell>
          <cell r="U127">
            <v>0</v>
          </cell>
        </row>
        <row r="128">
          <cell r="A128" t="str">
            <v>SLP TOTAL</v>
          </cell>
          <cell r="D128">
            <v>807.7</v>
          </cell>
          <cell r="F128">
            <v>557.70000000000005</v>
          </cell>
          <cell r="H128">
            <v>0</v>
          </cell>
          <cell r="J128">
            <v>1608.2950000000001</v>
          </cell>
          <cell r="L128">
            <v>1608.2950000000001</v>
          </cell>
          <cell r="P128">
            <v>697</v>
          </cell>
          <cell r="T128">
            <v>0</v>
          </cell>
          <cell r="U128">
            <v>697</v>
          </cell>
        </row>
        <row r="130">
          <cell r="A130" t="str">
            <v>PAPERBACKS</v>
          </cell>
        </row>
        <row r="131">
          <cell r="A131" t="str">
            <v>RTL Packaging Template for New Products</v>
          </cell>
          <cell r="D131">
            <v>0</v>
          </cell>
          <cell r="F131">
            <v>0</v>
          </cell>
          <cell r="H131">
            <v>0</v>
          </cell>
          <cell r="J131">
            <v>150</v>
          </cell>
          <cell r="L131">
            <v>150</v>
          </cell>
          <cell r="P131">
            <v>150</v>
          </cell>
          <cell r="S131" t="str">
            <v>08PP1</v>
          </cell>
          <cell r="U131">
            <v>150</v>
          </cell>
        </row>
        <row r="132">
          <cell r="A132" t="str">
            <v>Editorial - equipment upgrades (purchase of MACs for new and existing employees)</v>
          </cell>
          <cell r="D132">
            <v>6</v>
          </cell>
          <cell r="F132">
            <v>17</v>
          </cell>
          <cell r="H132">
            <v>0</v>
          </cell>
          <cell r="J132">
            <v>22</v>
          </cell>
          <cell r="L132">
            <v>22</v>
          </cell>
          <cell r="N132">
            <v>39</v>
          </cell>
          <cell r="P132">
            <v>19.8</v>
          </cell>
          <cell r="S132" t="str">
            <v>08PP2</v>
          </cell>
          <cell r="U132">
            <v>19.8</v>
          </cell>
        </row>
        <row r="133">
          <cell r="A133" t="str">
            <v>Marketing - equipment upgrades</v>
          </cell>
          <cell r="D133">
            <v>0</v>
          </cell>
          <cell r="F133">
            <v>0</v>
          </cell>
          <cell r="H133">
            <v>0</v>
          </cell>
          <cell r="J133">
            <v>10</v>
          </cell>
          <cell r="L133">
            <v>10</v>
          </cell>
          <cell r="P133">
            <v>9</v>
          </cell>
          <cell r="S133" t="str">
            <v>08PP3</v>
          </cell>
          <cell r="U133">
            <v>9</v>
          </cell>
        </row>
        <row r="134">
          <cell r="A134" t="str">
            <v>PAPERBACKS TOTAL</v>
          </cell>
          <cell r="D134">
            <v>6</v>
          </cell>
          <cell r="F134">
            <v>17</v>
          </cell>
          <cell r="H134">
            <v>0</v>
          </cell>
          <cell r="J134">
            <v>182</v>
          </cell>
          <cell r="L134">
            <v>182</v>
          </cell>
          <cell r="P134">
            <v>178.8</v>
          </cell>
          <cell r="T134">
            <v>0</v>
          </cell>
          <cell r="U134">
            <v>178.8</v>
          </cell>
        </row>
        <row r="136">
          <cell r="A136" t="str">
            <v>TEACHING RESOURCES</v>
          </cell>
        </row>
        <row r="137">
          <cell r="A137" t="str">
            <v>MAC Computers &amp; Related</v>
          </cell>
          <cell r="D137">
            <v>25</v>
          </cell>
          <cell r="F137">
            <v>25</v>
          </cell>
          <cell r="H137">
            <v>10</v>
          </cell>
          <cell r="J137">
            <v>20</v>
          </cell>
          <cell r="L137">
            <v>30</v>
          </cell>
          <cell r="N137">
            <v>55</v>
          </cell>
          <cell r="P137">
            <v>25</v>
          </cell>
          <cell r="S137" t="str">
            <v>08TR1</v>
          </cell>
          <cell r="U137">
            <v>25</v>
          </cell>
        </row>
        <row r="138">
          <cell r="A138" t="str">
            <v>Printers/Scanners</v>
          </cell>
          <cell r="D138">
            <v>5</v>
          </cell>
          <cell r="F138">
            <v>5</v>
          </cell>
          <cell r="J138">
            <v>5</v>
          </cell>
          <cell r="L138">
            <v>5</v>
          </cell>
          <cell r="N138">
            <v>10</v>
          </cell>
          <cell r="P138">
            <v>4</v>
          </cell>
          <cell r="S138" t="str">
            <v>08TR2</v>
          </cell>
          <cell r="U138">
            <v>4</v>
          </cell>
        </row>
        <row r="139">
          <cell r="A139" t="str">
            <v>Other</v>
          </cell>
          <cell r="D139">
            <v>5</v>
          </cell>
          <cell r="F139">
            <v>5</v>
          </cell>
          <cell r="H139">
            <v>5</v>
          </cell>
          <cell r="L139">
            <v>5</v>
          </cell>
          <cell r="N139">
            <v>10</v>
          </cell>
          <cell r="P139">
            <v>4</v>
          </cell>
          <cell r="S139" t="str">
            <v>08TR3</v>
          </cell>
          <cell r="U139">
            <v>4</v>
          </cell>
        </row>
        <row r="140">
          <cell r="A140" t="str">
            <v>Laptops &amp; Related</v>
          </cell>
          <cell r="D140">
            <v>8</v>
          </cell>
          <cell r="F140">
            <v>8</v>
          </cell>
          <cell r="L140">
            <v>0</v>
          </cell>
          <cell r="P140" t="str">
            <v>not approved</v>
          </cell>
          <cell r="U140" t="str">
            <v>NA</v>
          </cell>
        </row>
        <row r="141">
          <cell r="A141" t="str">
            <v>TEACHING RESOURCES TOTAL</v>
          </cell>
          <cell r="D141">
            <v>43</v>
          </cell>
          <cell r="F141">
            <v>43</v>
          </cell>
          <cell r="H141">
            <v>15</v>
          </cell>
          <cell r="J141">
            <v>25</v>
          </cell>
          <cell r="L141">
            <v>40</v>
          </cell>
          <cell r="P141">
            <v>33</v>
          </cell>
          <cell r="T141">
            <v>0</v>
          </cell>
          <cell r="U141">
            <v>33</v>
          </cell>
        </row>
        <row r="143">
          <cell r="A143" t="str">
            <v>TSP</v>
          </cell>
        </row>
        <row r="144">
          <cell r="A144" t="str">
            <v>TSP-1 Move  *</v>
          </cell>
          <cell r="D144">
            <v>0</v>
          </cell>
          <cell r="E144">
            <v>54</v>
          </cell>
          <cell r="F144">
            <v>-144</v>
          </cell>
          <cell r="N144">
            <v>-144</v>
          </cell>
          <cell r="P144">
            <v>0</v>
          </cell>
          <cell r="U144">
            <v>0</v>
          </cell>
        </row>
        <row r="145">
          <cell r="A145" t="str">
            <v>TSP-2 Computers</v>
          </cell>
          <cell r="D145">
            <v>54</v>
          </cell>
          <cell r="F145">
            <v>54</v>
          </cell>
          <cell r="J145">
            <v>22</v>
          </cell>
          <cell r="L145">
            <v>22</v>
          </cell>
          <cell r="N145">
            <v>76</v>
          </cell>
          <cell r="P145" t="str">
            <v>not approved</v>
          </cell>
          <cell r="Q145" t="str">
            <v xml:space="preserve"> please lease through IT</v>
          </cell>
          <cell r="U145" t="str">
            <v>NA</v>
          </cell>
        </row>
        <row r="146">
          <cell r="A146" t="str">
            <v>TSP-3 Servers replace</v>
          </cell>
          <cell r="D146">
            <v>46</v>
          </cell>
          <cell r="F146">
            <v>46</v>
          </cell>
          <cell r="J146">
            <v>19</v>
          </cell>
          <cell r="L146">
            <v>19</v>
          </cell>
          <cell r="N146">
            <v>65</v>
          </cell>
          <cell r="P146">
            <v>17.100000000000001</v>
          </cell>
          <cell r="S146" t="str">
            <v>08TSP1</v>
          </cell>
          <cell r="U146">
            <v>17.100000000000001</v>
          </cell>
        </row>
        <row r="147">
          <cell r="A147" t="str">
            <v>TSP-4 Other non-IT</v>
          </cell>
          <cell r="J147">
            <v>8</v>
          </cell>
          <cell r="L147">
            <v>8</v>
          </cell>
          <cell r="P147">
            <v>7.2</v>
          </cell>
          <cell r="S147" t="str">
            <v>08TSP2</v>
          </cell>
          <cell r="U147">
            <v>7.2</v>
          </cell>
        </row>
        <row r="148">
          <cell r="A148" t="str">
            <v>TSP-5 Other</v>
          </cell>
          <cell r="D148">
            <v>35</v>
          </cell>
          <cell r="F148">
            <v>35</v>
          </cell>
          <cell r="J148">
            <v>90</v>
          </cell>
          <cell r="L148">
            <v>90</v>
          </cell>
          <cell r="P148">
            <v>60</v>
          </cell>
          <cell r="S148" t="str">
            <v>08TSP3</v>
          </cell>
          <cell r="U148">
            <v>60</v>
          </cell>
        </row>
        <row r="149">
          <cell r="A149" t="str">
            <v>TSP TOTAL</v>
          </cell>
          <cell r="D149">
            <v>135</v>
          </cell>
          <cell r="F149">
            <v>-9</v>
          </cell>
          <cell r="H149">
            <v>0</v>
          </cell>
          <cell r="J149">
            <v>139</v>
          </cell>
          <cell r="L149">
            <v>139</v>
          </cell>
          <cell r="P149">
            <v>84.3</v>
          </cell>
          <cell r="T149">
            <v>0</v>
          </cell>
          <cell r="U149">
            <v>84.3</v>
          </cell>
        </row>
        <row r="151">
          <cell r="A151" t="str">
            <v>CURRICULUM</v>
          </cell>
        </row>
        <row r="152">
          <cell r="A152" t="str">
            <v>Admin Departments</v>
          </cell>
          <cell r="U152">
            <v>0</v>
          </cell>
        </row>
        <row r="153">
          <cell r="A153" t="str">
            <v>Departmental Laptop Replacements</v>
          </cell>
          <cell r="J153">
            <v>22</v>
          </cell>
          <cell r="L153">
            <v>22</v>
          </cell>
          <cell r="P153" t="str">
            <v>not approved</v>
          </cell>
          <cell r="U153" t="str">
            <v>NA</v>
          </cell>
        </row>
        <row r="154">
          <cell r="A154" t="str">
            <v>Replacement of Networked Printer</v>
          </cell>
          <cell r="J154">
            <v>10</v>
          </cell>
          <cell r="L154">
            <v>10</v>
          </cell>
          <cell r="P154">
            <v>9</v>
          </cell>
          <cell r="S154" t="str">
            <v>08CUR1</v>
          </cell>
          <cell r="U154">
            <v>9</v>
          </cell>
        </row>
        <row r="155">
          <cell r="A155" t="str">
            <v>Computer Peripherals</v>
          </cell>
          <cell r="J155">
            <v>3</v>
          </cell>
          <cell r="L155">
            <v>3</v>
          </cell>
          <cell r="P155">
            <v>2.7</v>
          </cell>
          <cell r="S155" t="str">
            <v>08CUR2</v>
          </cell>
          <cell r="U155">
            <v>2.7</v>
          </cell>
        </row>
        <row r="156">
          <cell r="A156" t="str">
            <v>Various Software</v>
          </cell>
          <cell r="J156">
            <v>2</v>
          </cell>
          <cell r="L156">
            <v>2</v>
          </cell>
          <cell r="P156">
            <v>1.8</v>
          </cell>
          <cell r="S156" t="str">
            <v>08CUR3</v>
          </cell>
          <cell r="U156">
            <v>1.8</v>
          </cell>
        </row>
        <row r="157">
          <cell r="A157" t="str">
            <v>Assessment - Admin</v>
          </cell>
          <cell r="J157">
            <v>2</v>
          </cell>
          <cell r="L157">
            <v>2</v>
          </cell>
          <cell r="P157">
            <v>1.8</v>
          </cell>
          <cell r="S157" t="str">
            <v>08CUR4</v>
          </cell>
          <cell r="U157">
            <v>1.8</v>
          </cell>
        </row>
        <row r="158">
          <cell r="A158" t="str">
            <v>Editorial Departments</v>
          </cell>
          <cell r="U158">
            <v>0</v>
          </cell>
        </row>
        <row r="159">
          <cell r="A159" t="str">
            <v>Various Software</v>
          </cell>
          <cell r="J159">
            <v>60.46</v>
          </cell>
          <cell r="L159">
            <v>60.46</v>
          </cell>
          <cell r="P159">
            <v>54.414000000000001</v>
          </cell>
          <cell r="S159" t="str">
            <v>08CUR5</v>
          </cell>
          <cell r="U159">
            <v>54.414000000000001</v>
          </cell>
        </row>
        <row r="160">
          <cell r="A160" t="str">
            <v>Various Computers/ small hardware</v>
          </cell>
          <cell r="J160">
            <v>23.25</v>
          </cell>
          <cell r="L160">
            <v>23.25</v>
          </cell>
          <cell r="P160">
            <v>20.925000000000001</v>
          </cell>
          <cell r="S160" t="str">
            <v>08CUR6</v>
          </cell>
          <cell r="U160">
            <v>20.925000000000001</v>
          </cell>
        </row>
        <row r="161">
          <cell r="A161" t="str">
            <v>Digital Content Management System</v>
          </cell>
          <cell r="B161" t="str">
            <v>STRATEGIC</v>
          </cell>
          <cell r="J161">
            <v>440</v>
          </cell>
          <cell r="L161">
            <v>440</v>
          </cell>
          <cell r="P161" t="str">
            <v>not approved</v>
          </cell>
          <cell r="S161" t="str">
            <v>08CUR25</v>
          </cell>
          <cell r="U161" t="str">
            <v>NA</v>
          </cell>
        </row>
        <row r="162">
          <cell r="A162" t="str">
            <v>Various Printers</v>
          </cell>
          <cell r="J162">
            <v>46.2</v>
          </cell>
          <cell r="L162">
            <v>46.2</v>
          </cell>
          <cell r="P162">
            <v>41.580000000000005</v>
          </cell>
          <cell r="S162" t="str">
            <v>08CUR7</v>
          </cell>
          <cell r="U162">
            <v>41.580000000000005</v>
          </cell>
        </row>
        <row r="163">
          <cell r="A163" t="str">
            <v>Suitcase</v>
          </cell>
          <cell r="J163">
            <v>2.2000000000000002</v>
          </cell>
          <cell r="L163">
            <v>2.2000000000000002</v>
          </cell>
          <cell r="P163">
            <v>2.2000000000000002</v>
          </cell>
          <cell r="S163" t="str">
            <v>08CUR8</v>
          </cell>
          <cell r="U163">
            <v>2.2000000000000002</v>
          </cell>
        </row>
        <row r="164">
          <cell r="A164" t="str">
            <v>Various Servers</v>
          </cell>
          <cell r="J164">
            <v>117</v>
          </cell>
          <cell r="L164">
            <v>117</v>
          </cell>
          <cell r="P164" t="str">
            <v>not approved</v>
          </cell>
          <cell r="Q164" t="str">
            <v xml:space="preserve"> please lease through IT</v>
          </cell>
          <cell r="U164" t="str">
            <v>NA</v>
          </cell>
        </row>
        <row r="165">
          <cell r="A165" t="str">
            <v>Mac Server</v>
          </cell>
          <cell r="J165">
            <v>25</v>
          </cell>
          <cell r="L165">
            <v>25</v>
          </cell>
          <cell r="P165" t="str">
            <v>not approved</v>
          </cell>
          <cell r="Q165" t="str">
            <v xml:space="preserve"> please lease through IT</v>
          </cell>
          <cell r="U165" t="str">
            <v>NA</v>
          </cell>
        </row>
        <row r="166">
          <cell r="A166" t="str">
            <v>Woodwing</v>
          </cell>
          <cell r="J166">
            <v>40</v>
          </cell>
          <cell r="L166">
            <v>40</v>
          </cell>
          <cell r="P166" t="str">
            <v>not approved</v>
          </cell>
          <cell r="U166" t="str">
            <v>NA</v>
          </cell>
        </row>
        <row r="167">
          <cell r="A167" t="str">
            <v>G5 Towers</v>
          </cell>
          <cell r="J167">
            <v>25</v>
          </cell>
          <cell r="L167">
            <v>25</v>
          </cell>
          <cell r="P167">
            <v>25</v>
          </cell>
          <cell r="S167" t="str">
            <v>08CUR9</v>
          </cell>
          <cell r="U167">
            <v>25</v>
          </cell>
        </row>
        <row r="168">
          <cell r="A168" t="str">
            <v>Laptops</v>
          </cell>
          <cell r="J168">
            <v>72</v>
          </cell>
          <cell r="L168">
            <v>72</v>
          </cell>
          <cell r="P168" t="str">
            <v>not approved</v>
          </cell>
          <cell r="U168" t="str">
            <v>NA</v>
          </cell>
        </row>
        <row r="169">
          <cell r="A169" t="str">
            <v>QA Lab equipment</v>
          </cell>
          <cell r="J169">
            <v>81.5</v>
          </cell>
          <cell r="L169">
            <v>81.5</v>
          </cell>
          <cell r="P169">
            <v>0</v>
          </cell>
          <cell r="Q169" t="str">
            <v>pending business discussion</v>
          </cell>
          <cell r="R169">
            <v>82</v>
          </cell>
          <cell r="S169" t="str">
            <v>08CUR26</v>
          </cell>
          <cell r="U169">
            <v>0</v>
          </cell>
        </row>
        <row r="170">
          <cell r="A170" t="str">
            <v>Furniture</v>
          </cell>
          <cell r="J170">
            <v>22.1</v>
          </cell>
          <cell r="L170">
            <v>22.1</v>
          </cell>
          <cell r="P170">
            <v>19.89</v>
          </cell>
          <cell r="S170" t="str">
            <v>08CUR10</v>
          </cell>
          <cell r="U170">
            <v>19.89</v>
          </cell>
        </row>
        <row r="171">
          <cell r="A171" t="str">
            <v>Marketing Departments</v>
          </cell>
          <cell r="U171">
            <v>0</v>
          </cell>
        </row>
        <row r="172">
          <cell r="A172" t="str">
            <v>Various Computers/ small hardware</v>
          </cell>
          <cell r="J172">
            <v>8.41</v>
          </cell>
          <cell r="L172">
            <v>8.41</v>
          </cell>
          <cell r="P172">
            <v>7.569</v>
          </cell>
          <cell r="S172" t="str">
            <v>08CUR11</v>
          </cell>
          <cell r="U172">
            <v>7.569</v>
          </cell>
        </row>
        <row r="173">
          <cell r="A173" t="str">
            <v>Database Server</v>
          </cell>
          <cell r="J173">
            <v>12</v>
          </cell>
          <cell r="L173">
            <v>12</v>
          </cell>
          <cell r="P173" t="str">
            <v>not approved</v>
          </cell>
          <cell r="Q173" t="str">
            <v xml:space="preserve"> please lease through IT</v>
          </cell>
          <cell r="U173" t="str">
            <v>NA</v>
          </cell>
        </row>
        <row r="174">
          <cell r="A174" t="str">
            <v>Various Printers</v>
          </cell>
          <cell r="J174">
            <v>6</v>
          </cell>
          <cell r="L174">
            <v>6</v>
          </cell>
          <cell r="P174">
            <v>5.4</v>
          </cell>
          <cell r="S174" t="str">
            <v>08CUR12</v>
          </cell>
          <cell r="U174">
            <v>5.4</v>
          </cell>
        </row>
        <row r="175">
          <cell r="A175" t="str">
            <v>G5 Mac desktops</v>
          </cell>
          <cell r="J175">
            <v>21.2</v>
          </cell>
          <cell r="L175">
            <v>21.2</v>
          </cell>
          <cell r="P175">
            <v>19.079999999999998</v>
          </cell>
          <cell r="S175" t="str">
            <v>08CUR13</v>
          </cell>
          <cell r="U175">
            <v>19.079999999999998</v>
          </cell>
        </row>
        <row r="176">
          <cell r="A176" t="str">
            <v>various software</v>
          </cell>
          <cell r="J176">
            <v>10</v>
          </cell>
          <cell r="L176">
            <v>10</v>
          </cell>
          <cell r="P176">
            <v>9</v>
          </cell>
          <cell r="S176" t="str">
            <v>08CUR14</v>
          </cell>
          <cell r="U176">
            <v>9</v>
          </cell>
        </row>
        <row r="177">
          <cell r="A177" t="str">
            <v>Administrator Punchout Test with San Diego</v>
          </cell>
          <cell r="B177" t="str">
            <v>STRATEGIC</v>
          </cell>
          <cell r="J177">
            <v>300</v>
          </cell>
          <cell r="L177">
            <v>300</v>
          </cell>
          <cell r="P177">
            <v>300</v>
          </cell>
          <cell r="U177">
            <v>300</v>
          </cell>
        </row>
        <row r="178">
          <cell r="A178" t="str">
            <v>Macbook Pro</v>
          </cell>
          <cell r="J178">
            <v>28.8</v>
          </cell>
          <cell r="L178">
            <v>28.8</v>
          </cell>
          <cell r="P178" t="str">
            <v>not approved</v>
          </cell>
          <cell r="Q178" t="str">
            <v xml:space="preserve"> please lease through IT</v>
          </cell>
          <cell r="U178" t="str">
            <v>NA</v>
          </cell>
        </row>
        <row r="179">
          <cell r="A179" t="str">
            <v>Field Sales</v>
          </cell>
          <cell r="U179">
            <v>0</v>
          </cell>
        </row>
        <row r="180">
          <cell r="A180" t="str">
            <v>Replacement LCD Projectors (30)</v>
          </cell>
          <cell r="J180">
            <v>60</v>
          </cell>
          <cell r="L180">
            <v>60</v>
          </cell>
          <cell r="P180">
            <v>60</v>
          </cell>
          <cell r="S180" t="str">
            <v>08CUR15</v>
          </cell>
          <cell r="T180">
            <v>-19.129000000000001</v>
          </cell>
          <cell r="U180">
            <v>40.870999999999995</v>
          </cell>
        </row>
        <row r="181">
          <cell r="A181" t="str">
            <v>Replacement Laptops (30)</v>
          </cell>
          <cell r="J181">
            <v>60</v>
          </cell>
          <cell r="L181">
            <v>60</v>
          </cell>
          <cell r="P181" t="str">
            <v>not approved</v>
          </cell>
          <cell r="U181" t="str">
            <v>NA</v>
          </cell>
        </row>
        <row r="182">
          <cell r="A182" t="str">
            <v>Various Computers/ small hardware</v>
          </cell>
          <cell r="J182">
            <v>11</v>
          </cell>
          <cell r="L182">
            <v>11</v>
          </cell>
          <cell r="P182">
            <v>9.9</v>
          </cell>
          <cell r="S182" t="str">
            <v>08CUR16</v>
          </cell>
          <cell r="U182">
            <v>9.9</v>
          </cell>
        </row>
        <row r="183">
          <cell r="A183" t="str">
            <v>Various Software</v>
          </cell>
          <cell r="J183">
            <v>8</v>
          </cell>
          <cell r="L183">
            <v>8</v>
          </cell>
          <cell r="P183">
            <v>7.2</v>
          </cell>
          <cell r="S183" t="str">
            <v>08CUR17</v>
          </cell>
          <cell r="U183">
            <v>7.2</v>
          </cell>
        </row>
        <row r="184">
          <cell r="A184" t="str">
            <v>Various Printers</v>
          </cell>
          <cell r="J184">
            <v>7.5</v>
          </cell>
          <cell r="L184">
            <v>7.5</v>
          </cell>
          <cell r="P184">
            <v>6.75</v>
          </cell>
          <cell r="S184" t="str">
            <v>08CUR18</v>
          </cell>
          <cell r="U184">
            <v>6.75</v>
          </cell>
        </row>
        <row r="185">
          <cell r="A185" t="str">
            <v>SW Training Room lighting</v>
          </cell>
          <cell r="J185">
            <v>2.5</v>
          </cell>
          <cell r="L185">
            <v>2.5</v>
          </cell>
          <cell r="P185">
            <v>2.5</v>
          </cell>
          <cell r="S185" t="str">
            <v>08CUR19</v>
          </cell>
          <cell r="U185">
            <v>2.5</v>
          </cell>
        </row>
        <row r="186">
          <cell r="A186" t="str">
            <v>Office Furniture</v>
          </cell>
          <cell r="J186">
            <v>4</v>
          </cell>
          <cell r="L186">
            <v>4</v>
          </cell>
          <cell r="P186">
            <v>4</v>
          </cell>
          <cell r="S186" t="str">
            <v>08CUR20</v>
          </cell>
          <cell r="U186">
            <v>4</v>
          </cell>
        </row>
        <row r="187">
          <cell r="A187" t="str">
            <v>20" iMac (2)</v>
          </cell>
          <cell r="J187">
            <v>6</v>
          </cell>
          <cell r="L187">
            <v>6</v>
          </cell>
          <cell r="P187">
            <v>5.4</v>
          </cell>
          <cell r="S187" t="str">
            <v>08CUR21</v>
          </cell>
          <cell r="U187">
            <v>5.4</v>
          </cell>
        </row>
        <row r="188">
          <cell r="A188" t="str">
            <v>Laptops for Implementation Trainers (39)</v>
          </cell>
          <cell r="J188">
            <v>78</v>
          </cell>
          <cell r="L188">
            <v>78</v>
          </cell>
          <cell r="P188" t="str">
            <v>not approved</v>
          </cell>
          <cell r="U188" t="str">
            <v>NA</v>
          </cell>
        </row>
        <row r="189">
          <cell r="A189" t="str">
            <v>LCD Projectors (39)</v>
          </cell>
          <cell r="J189">
            <v>78</v>
          </cell>
          <cell r="L189">
            <v>78</v>
          </cell>
          <cell r="P189">
            <v>78</v>
          </cell>
          <cell r="S189" t="str">
            <v>08CUR22</v>
          </cell>
          <cell r="T189">
            <v>-49.161000000000001</v>
          </cell>
          <cell r="U189">
            <v>28.838999999999999</v>
          </cell>
        </row>
        <row r="190">
          <cell r="A190" t="str">
            <v>Westmonth Office Relocation</v>
          </cell>
          <cell r="L190">
            <v>55.8</v>
          </cell>
          <cell r="P190">
            <v>55.8</v>
          </cell>
          <cell r="S190" t="str">
            <v>08CUR23</v>
          </cell>
          <cell r="U190">
            <v>55.8</v>
          </cell>
        </row>
        <row r="191">
          <cell r="A191" t="str">
            <v>CRM Project</v>
          </cell>
          <cell r="L191">
            <v>310</v>
          </cell>
          <cell r="P191">
            <v>0</v>
          </cell>
          <cell r="Q191" t="str">
            <v>Pending Business Discussion</v>
          </cell>
          <cell r="R191">
            <v>310</v>
          </cell>
          <cell r="S191" t="str">
            <v>08CUR24</v>
          </cell>
          <cell r="U191">
            <v>0</v>
          </cell>
        </row>
        <row r="192">
          <cell r="A192" t="str">
            <v>CURRICULUM TOTAL</v>
          </cell>
          <cell r="D192">
            <v>0</v>
          </cell>
          <cell r="F192">
            <v>0</v>
          </cell>
          <cell r="H192">
            <v>0</v>
          </cell>
          <cell r="J192">
            <v>1695.1200000000001</v>
          </cell>
          <cell r="L192">
            <v>2060.92</v>
          </cell>
          <cell r="P192">
            <v>749.9079999999999</v>
          </cell>
          <cell r="T192">
            <v>-68.290000000000006</v>
          </cell>
          <cell r="U192">
            <v>681.61799999999994</v>
          </cell>
        </row>
        <row r="194">
          <cell r="A194" t="str">
            <v>MLA</v>
          </cell>
        </row>
        <row r="195">
          <cell r="U195">
            <v>0</v>
          </cell>
        </row>
        <row r="196">
          <cell r="A196" t="str">
            <v>SEI</v>
          </cell>
          <cell r="U196">
            <v>0</v>
          </cell>
        </row>
        <row r="197">
          <cell r="A197" t="str">
            <v>SQL Server for Act Upgrade (contact mgmt. System)</v>
          </cell>
          <cell r="D197">
            <v>7</v>
          </cell>
          <cell r="F197">
            <v>7</v>
          </cell>
          <cell r="H197">
            <v>0</v>
          </cell>
          <cell r="J197">
            <v>6</v>
          </cell>
          <cell r="L197">
            <v>6</v>
          </cell>
          <cell r="N197">
            <v>13</v>
          </cell>
          <cell r="P197">
            <v>6</v>
          </cell>
          <cell r="S197" t="str">
            <v>07MLA1</v>
          </cell>
          <cell r="U197">
            <v>6</v>
          </cell>
        </row>
        <row r="198">
          <cell r="A198" t="str">
            <v>Misc. Computer (Laptops)</v>
          </cell>
          <cell r="D198">
            <v>18</v>
          </cell>
          <cell r="F198">
            <v>15</v>
          </cell>
          <cell r="H198">
            <v>7</v>
          </cell>
          <cell r="J198">
            <v>7</v>
          </cell>
          <cell r="L198">
            <v>14</v>
          </cell>
          <cell r="N198">
            <v>29</v>
          </cell>
          <cell r="P198" t="str">
            <v>not approved</v>
          </cell>
          <cell r="U198" t="str">
            <v>NA</v>
          </cell>
        </row>
        <row r="199">
          <cell r="A199" t="str">
            <v>Misc. Office Furniture (new space)</v>
          </cell>
          <cell r="D199">
            <v>20</v>
          </cell>
          <cell r="F199">
            <v>20</v>
          </cell>
          <cell r="H199">
            <v>0</v>
          </cell>
          <cell r="J199">
            <v>10</v>
          </cell>
          <cell r="L199">
            <v>10</v>
          </cell>
          <cell r="N199">
            <v>30</v>
          </cell>
          <cell r="P199">
            <v>9</v>
          </cell>
          <cell r="S199" t="str">
            <v>08SEI1</v>
          </cell>
          <cell r="U199">
            <v>9</v>
          </cell>
        </row>
        <row r="200">
          <cell r="A200" t="str">
            <v>New Server  - upgrade</v>
          </cell>
          <cell r="D200">
            <v>0</v>
          </cell>
          <cell r="F200">
            <v>0</v>
          </cell>
          <cell r="H200">
            <v>0</v>
          </cell>
          <cell r="J200">
            <v>100</v>
          </cell>
          <cell r="L200">
            <v>100</v>
          </cell>
          <cell r="P200" t="str">
            <v>not approved</v>
          </cell>
          <cell r="Q200" t="str">
            <v xml:space="preserve"> please lease through IT</v>
          </cell>
          <cell r="U200" t="str">
            <v>NA</v>
          </cell>
        </row>
        <row r="201">
          <cell r="A201" t="str">
            <v>SEI TOTAL</v>
          </cell>
          <cell r="D201">
            <v>45</v>
          </cell>
          <cell r="F201">
            <v>42</v>
          </cell>
          <cell r="H201">
            <v>7</v>
          </cell>
          <cell r="J201">
            <v>123</v>
          </cell>
          <cell r="L201">
            <v>130</v>
          </cell>
          <cell r="P201">
            <v>15</v>
          </cell>
          <cell r="T201">
            <v>0</v>
          </cell>
          <cell r="U201">
            <v>15</v>
          </cell>
        </row>
        <row r="203">
          <cell r="A203" t="str">
            <v>S2N</v>
          </cell>
        </row>
        <row r="204">
          <cell r="A204" t="str">
            <v xml:space="preserve">Production Server/Server Room Equipment </v>
          </cell>
          <cell r="D204">
            <v>0</v>
          </cell>
          <cell r="F204">
            <v>0</v>
          </cell>
          <cell r="H204">
            <v>0</v>
          </cell>
          <cell r="J204">
            <v>0</v>
          </cell>
          <cell r="L204">
            <v>0</v>
          </cell>
          <cell r="U204">
            <v>0</v>
          </cell>
        </row>
        <row r="205">
          <cell r="A205" t="str">
            <v xml:space="preserve">Storage System </v>
          </cell>
          <cell r="D205">
            <v>30</v>
          </cell>
          <cell r="F205">
            <v>30</v>
          </cell>
          <cell r="H205">
            <v>0</v>
          </cell>
          <cell r="J205">
            <v>0</v>
          </cell>
          <cell r="L205">
            <v>0</v>
          </cell>
          <cell r="U205">
            <v>0</v>
          </cell>
        </row>
        <row r="206">
          <cell r="A206" t="str">
            <v>Miscellaneous</v>
          </cell>
          <cell r="D206">
            <v>20</v>
          </cell>
          <cell r="F206">
            <v>17.5</v>
          </cell>
          <cell r="H206">
            <v>0</v>
          </cell>
          <cell r="J206">
            <v>0</v>
          </cell>
          <cell r="L206">
            <v>0</v>
          </cell>
          <cell r="U206">
            <v>0</v>
          </cell>
        </row>
        <row r="207">
          <cell r="A207" t="str">
            <v>Mac Laptop (for Jody)</v>
          </cell>
          <cell r="D207">
            <v>0</v>
          </cell>
          <cell r="F207">
            <v>2.5</v>
          </cell>
          <cell r="H207">
            <v>0</v>
          </cell>
          <cell r="J207">
            <v>0</v>
          </cell>
          <cell r="L207">
            <v>0</v>
          </cell>
          <cell r="U207">
            <v>0</v>
          </cell>
        </row>
        <row r="208">
          <cell r="A208" t="str">
            <v>Avid Back-up System II</v>
          </cell>
          <cell r="D208">
            <v>0</v>
          </cell>
          <cell r="F208">
            <v>0</v>
          </cell>
          <cell r="H208">
            <v>0</v>
          </cell>
          <cell r="J208">
            <v>12</v>
          </cell>
          <cell r="L208">
            <v>12</v>
          </cell>
          <cell r="P208">
            <v>12</v>
          </cell>
          <cell r="S208" t="str">
            <v>08MLA1</v>
          </cell>
          <cell r="U208">
            <v>12</v>
          </cell>
        </row>
        <row r="209">
          <cell r="A209" t="str">
            <v>Mac Laptops w/ Pro Tools (3 Macs for Audio Edit)</v>
          </cell>
          <cell r="D209">
            <v>0</v>
          </cell>
          <cell r="F209">
            <v>0</v>
          </cell>
          <cell r="H209">
            <v>0</v>
          </cell>
          <cell r="J209">
            <v>6</v>
          </cell>
          <cell r="L209">
            <v>6</v>
          </cell>
          <cell r="P209" t="str">
            <v>not approved</v>
          </cell>
          <cell r="U209" t="str">
            <v>NA</v>
          </cell>
        </row>
        <row r="210">
          <cell r="A210" t="str">
            <v>New Post-Production Computers (3 Mac systems)</v>
          </cell>
          <cell r="D210">
            <v>0</v>
          </cell>
          <cell r="F210">
            <v>0</v>
          </cell>
          <cell r="H210">
            <v>0</v>
          </cell>
          <cell r="J210">
            <v>10</v>
          </cell>
          <cell r="L210">
            <v>10</v>
          </cell>
          <cell r="P210">
            <v>9</v>
          </cell>
          <cell r="S210" t="str">
            <v>08MLA2</v>
          </cell>
          <cell r="U210">
            <v>9</v>
          </cell>
        </row>
        <row r="211">
          <cell r="A211" t="str">
            <v>20 New Animator Workstations (peripherals, monitors, sw)</v>
          </cell>
          <cell r="D211">
            <v>0</v>
          </cell>
          <cell r="F211">
            <v>0</v>
          </cell>
          <cell r="H211">
            <v>0</v>
          </cell>
          <cell r="J211">
            <v>30</v>
          </cell>
          <cell r="L211">
            <v>30</v>
          </cell>
          <cell r="P211">
            <v>27</v>
          </cell>
          <cell r="S211" t="str">
            <v>08MLA3</v>
          </cell>
          <cell r="U211">
            <v>27</v>
          </cell>
        </row>
        <row r="212">
          <cell r="A212" t="str">
            <v>Miscellaneous</v>
          </cell>
          <cell r="D212">
            <v>0</v>
          </cell>
          <cell r="F212">
            <v>0</v>
          </cell>
          <cell r="H212">
            <v>0</v>
          </cell>
          <cell r="J212">
            <v>10</v>
          </cell>
          <cell r="L212">
            <v>10</v>
          </cell>
          <cell r="P212">
            <v>5</v>
          </cell>
          <cell r="S212" t="str">
            <v>08MLA4</v>
          </cell>
          <cell r="U212">
            <v>5</v>
          </cell>
        </row>
        <row r="213">
          <cell r="A213" t="str">
            <v>S2N TOTAL</v>
          </cell>
          <cell r="D213">
            <v>50</v>
          </cell>
          <cell r="F213">
            <v>50</v>
          </cell>
          <cell r="H213">
            <v>0</v>
          </cell>
          <cell r="J213">
            <v>68</v>
          </cell>
          <cell r="L213">
            <v>68</v>
          </cell>
          <cell r="P213">
            <v>53</v>
          </cell>
          <cell r="T213">
            <v>0</v>
          </cell>
          <cell r="U213">
            <v>53</v>
          </cell>
        </row>
        <row r="215">
          <cell r="A215" t="str">
            <v>INTERACTIVE</v>
          </cell>
        </row>
        <row r="216">
          <cell r="A216" t="str">
            <v>Weston Woods</v>
          </cell>
          <cell r="L216">
            <v>0</v>
          </cell>
          <cell r="U216">
            <v>0</v>
          </cell>
        </row>
        <row r="217">
          <cell r="A217" t="str">
            <v xml:space="preserve">   - Mac Pro Computer</v>
          </cell>
          <cell r="D217">
            <v>0</v>
          </cell>
          <cell r="F217">
            <v>0</v>
          </cell>
          <cell r="H217">
            <v>0</v>
          </cell>
          <cell r="J217">
            <v>5</v>
          </cell>
          <cell r="L217">
            <v>5</v>
          </cell>
          <cell r="P217">
            <v>5</v>
          </cell>
          <cell r="S217" t="str">
            <v>08MLA5</v>
          </cell>
          <cell r="U217">
            <v>5</v>
          </cell>
        </row>
        <row r="218">
          <cell r="A218" t="str">
            <v xml:space="preserve">   - 1 G-4 Powerbook (incl software)</v>
          </cell>
          <cell r="D218">
            <v>4.9000000000000004</v>
          </cell>
          <cell r="F218">
            <v>5</v>
          </cell>
          <cell r="H218">
            <v>0</v>
          </cell>
          <cell r="J218">
            <v>0</v>
          </cell>
          <cell r="L218">
            <v>0</v>
          </cell>
          <cell r="U218">
            <v>0</v>
          </cell>
        </row>
        <row r="219">
          <cell r="A219" t="str">
            <v xml:space="preserve">   - 2 Production Mac's (incl software)</v>
          </cell>
          <cell r="D219">
            <v>7.4</v>
          </cell>
          <cell r="F219">
            <v>8.0139999999999993</v>
          </cell>
          <cell r="H219">
            <v>0</v>
          </cell>
          <cell r="J219">
            <v>0</v>
          </cell>
          <cell r="L219">
            <v>0</v>
          </cell>
          <cell r="U219">
            <v>0</v>
          </cell>
        </row>
        <row r="220">
          <cell r="A220" t="str">
            <v xml:space="preserve">  ProTools for editing &amp; mixing system for sound rooms</v>
          </cell>
          <cell r="L220">
            <v>0</v>
          </cell>
          <cell r="U220">
            <v>0</v>
          </cell>
        </row>
        <row r="221">
          <cell r="A221" t="str">
            <v xml:space="preserve">   - ProTool HD upgrades (2)</v>
          </cell>
          <cell r="D221">
            <v>10</v>
          </cell>
          <cell r="F221">
            <v>10</v>
          </cell>
          <cell r="H221">
            <v>0</v>
          </cell>
          <cell r="J221">
            <v>0</v>
          </cell>
          <cell r="L221">
            <v>0</v>
          </cell>
          <cell r="U221">
            <v>0</v>
          </cell>
        </row>
        <row r="222">
          <cell r="A222" t="str">
            <v xml:space="preserve">   - ProTool HD Monitor</v>
          </cell>
          <cell r="D222">
            <v>0</v>
          </cell>
          <cell r="F222">
            <v>0</v>
          </cell>
          <cell r="J222">
            <v>3.5</v>
          </cell>
          <cell r="L222">
            <v>3.5</v>
          </cell>
          <cell r="P222">
            <v>4</v>
          </cell>
          <cell r="S222" t="str">
            <v>08MLA6</v>
          </cell>
          <cell r="U222">
            <v>4</v>
          </cell>
        </row>
        <row r="223">
          <cell r="A223" t="str">
            <v xml:space="preserve">   - New speakers for sound room</v>
          </cell>
          <cell r="D223">
            <v>0</v>
          </cell>
          <cell r="F223">
            <v>0</v>
          </cell>
          <cell r="J223">
            <v>1.2</v>
          </cell>
          <cell r="L223">
            <v>1.2</v>
          </cell>
          <cell r="P223">
            <v>1</v>
          </cell>
          <cell r="S223" t="str">
            <v>08MLA7</v>
          </cell>
          <cell r="U223">
            <v>1</v>
          </cell>
        </row>
        <row r="224">
          <cell r="A224" t="str">
            <v xml:space="preserve">   - Video monitors for Final Cut room</v>
          </cell>
          <cell r="D224">
            <v>0</v>
          </cell>
          <cell r="F224">
            <v>0</v>
          </cell>
          <cell r="J224">
            <v>5</v>
          </cell>
          <cell r="L224">
            <v>5</v>
          </cell>
          <cell r="P224">
            <v>5</v>
          </cell>
          <cell r="S224" t="str">
            <v>08MLA8</v>
          </cell>
          <cell r="U224">
            <v>5</v>
          </cell>
        </row>
        <row r="225">
          <cell r="A225" t="str">
            <v xml:space="preserve">   - Sony Mini-DV deck for Final Cut Pro</v>
          </cell>
          <cell r="D225">
            <v>0</v>
          </cell>
          <cell r="F225">
            <v>0</v>
          </cell>
          <cell r="J225">
            <v>4.0650000000000004</v>
          </cell>
          <cell r="L225">
            <v>4.0650000000000004</v>
          </cell>
          <cell r="P225">
            <v>3.6585000000000005</v>
          </cell>
          <cell r="S225" t="str">
            <v>08MLA9</v>
          </cell>
          <cell r="U225">
            <v>3.6585000000000005</v>
          </cell>
        </row>
        <row r="226">
          <cell r="A226" t="str">
            <v xml:space="preserve">   - G-5 Computers  (2)</v>
          </cell>
          <cell r="D226">
            <v>6</v>
          </cell>
          <cell r="F226">
            <v>7</v>
          </cell>
          <cell r="H226">
            <v>0</v>
          </cell>
          <cell r="L226">
            <v>0</v>
          </cell>
          <cell r="P226">
            <v>0</v>
          </cell>
          <cell r="U226">
            <v>0</v>
          </cell>
        </row>
        <row r="227">
          <cell r="A227" t="str">
            <v xml:space="preserve">   - Apple 23" Display -1</v>
          </cell>
          <cell r="D227">
            <v>1.3</v>
          </cell>
          <cell r="F227">
            <v>1.2</v>
          </cell>
          <cell r="H227">
            <v>0</v>
          </cell>
          <cell r="J227">
            <v>1.8</v>
          </cell>
          <cell r="L227">
            <v>1.8</v>
          </cell>
          <cell r="N227">
            <v>3</v>
          </cell>
          <cell r="P227">
            <v>1.62</v>
          </cell>
          <cell r="S227" t="str">
            <v>08MLA10</v>
          </cell>
          <cell r="U227">
            <v>1.62</v>
          </cell>
        </row>
        <row r="228">
          <cell r="A228" t="str">
            <v xml:space="preserve">   - WAVE plug-ins</v>
          </cell>
          <cell r="D228">
            <v>4.5</v>
          </cell>
          <cell r="F228">
            <v>2.4</v>
          </cell>
          <cell r="H228">
            <v>0</v>
          </cell>
          <cell r="L228">
            <v>0</v>
          </cell>
          <cell r="P228">
            <v>0</v>
          </cell>
          <cell r="U228">
            <v>0</v>
          </cell>
        </row>
        <row r="229">
          <cell r="A229" t="str">
            <v>Retail and Clubs</v>
          </cell>
          <cell r="J229">
            <v>7</v>
          </cell>
          <cell r="L229">
            <v>7</v>
          </cell>
          <cell r="P229">
            <v>6.3</v>
          </cell>
          <cell r="S229" t="str">
            <v>08MLA11</v>
          </cell>
          <cell r="U229">
            <v>6.3</v>
          </cell>
        </row>
        <row r="230">
          <cell r="A230" t="str">
            <v xml:space="preserve">   - 2 G4 Power Mac (incl software)</v>
          </cell>
          <cell r="D230">
            <v>3.7</v>
          </cell>
          <cell r="F230">
            <v>0</v>
          </cell>
          <cell r="H230">
            <v>0</v>
          </cell>
          <cell r="J230">
            <v>10.5</v>
          </cell>
          <cell r="L230">
            <v>10.5</v>
          </cell>
          <cell r="P230">
            <v>9.4500000000000011</v>
          </cell>
          <cell r="S230" t="str">
            <v>08MLA12</v>
          </cell>
          <cell r="T230">
            <v>-4.4000000000000004</v>
          </cell>
          <cell r="U230">
            <v>5.0500000000000007</v>
          </cell>
        </row>
        <row r="231">
          <cell r="A231" t="str">
            <v xml:space="preserve">   - 3 PC Notebook (incl software)</v>
          </cell>
          <cell r="D231">
            <v>8.1</v>
          </cell>
          <cell r="F231">
            <v>9</v>
          </cell>
          <cell r="H231">
            <v>0</v>
          </cell>
          <cell r="J231">
            <v>20</v>
          </cell>
          <cell r="L231">
            <v>20</v>
          </cell>
          <cell r="P231" t="str">
            <v>not approved</v>
          </cell>
          <cell r="U231" t="str">
            <v>NA</v>
          </cell>
        </row>
        <row r="232">
          <cell r="A232" t="str">
            <v xml:space="preserve">   - Other</v>
          </cell>
          <cell r="L232">
            <v>0</v>
          </cell>
          <cell r="P232">
            <v>0</v>
          </cell>
          <cell r="U232">
            <v>0</v>
          </cell>
        </row>
        <row r="233">
          <cell r="A233" t="str">
            <v>INTERACTIVE TOTAL</v>
          </cell>
          <cell r="D233">
            <v>45.900000000000006</v>
          </cell>
          <cell r="F233">
            <v>42.613999999999997</v>
          </cell>
          <cell r="H233">
            <v>0</v>
          </cell>
          <cell r="J233">
            <v>58.064999999999998</v>
          </cell>
          <cell r="L233">
            <v>58.064999999999998</v>
          </cell>
          <cell r="P233">
            <v>36.028500000000001</v>
          </cell>
          <cell r="T233">
            <v>-4.4000000000000004</v>
          </cell>
          <cell r="U233">
            <v>31.628500000000003</v>
          </cell>
        </row>
        <row r="235">
          <cell r="A235" t="str">
            <v>CONSUMER MAGAZINES</v>
          </cell>
        </row>
        <row r="236">
          <cell r="A236" t="str">
            <v>Rostering &amp; Technology</v>
          </cell>
          <cell r="D236">
            <v>525</v>
          </cell>
          <cell r="F236">
            <v>540</v>
          </cell>
          <cell r="J236">
            <v>559</v>
          </cell>
          <cell r="L236">
            <v>559</v>
          </cell>
          <cell r="N236">
            <v>1099</v>
          </cell>
          <cell r="P236">
            <v>559</v>
          </cell>
          <cell r="S236" t="str">
            <v>08QED1</v>
          </cell>
          <cell r="U236">
            <v>559</v>
          </cell>
        </row>
        <row r="237">
          <cell r="A237" t="str">
            <v>Early Childhood</v>
          </cell>
          <cell r="D237">
            <v>175</v>
          </cell>
          <cell r="F237">
            <v>175</v>
          </cell>
          <cell r="J237">
            <v>175</v>
          </cell>
          <cell r="L237">
            <v>175</v>
          </cell>
          <cell r="N237">
            <v>350</v>
          </cell>
          <cell r="P237" t="str">
            <v>not approved</v>
          </cell>
          <cell r="Q237" t="str">
            <v>pending business discussion</v>
          </cell>
          <cell r="R237">
            <v>175</v>
          </cell>
          <cell r="S237" t="str">
            <v>08QED2</v>
          </cell>
          <cell r="U237" t="str">
            <v>NA</v>
          </cell>
        </row>
        <row r="238">
          <cell r="A238" t="str">
            <v>Higher Education</v>
          </cell>
          <cell r="D238">
            <v>15</v>
          </cell>
          <cell r="F238">
            <v>15</v>
          </cell>
          <cell r="J238">
            <v>15</v>
          </cell>
          <cell r="L238">
            <v>15</v>
          </cell>
          <cell r="N238">
            <v>30</v>
          </cell>
          <cell r="P238">
            <v>15</v>
          </cell>
          <cell r="S238" t="str">
            <v>08QED3</v>
          </cell>
          <cell r="U238">
            <v>15</v>
          </cell>
        </row>
        <row r="239">
          <cell r="A239" t="str">
            <v>Libraries</v>
          </cell>
          <cell r="D239">
            <v>35</v>
          </cell>
          <cell r="F239">
            <v>20</v>
          </cell>
          <cell r="J239">
            <v>20</v>
          </cell>
          <cell r="L239">
            <v>20</v>
          </cell>
          <cell r="N239">
            <v>40</v>
          </cell>
          <cell r="P239">
            <v>20</v>
          </cell>
          <cell r="S239" t="str">
            <v>08QED4</v>
          </cell>
          <cell r="U239">
            <v>20</v>
          </cell>
        </row>
        <row r="240">
          <cell r="A240" t="str">
            <v>Homelink</v>
          </cell>
          <cell r="D240">
            <v>48</v>
          </cell>
          <cell r="F240">
            <v>48</v>
          </cell>
          <cell r="J240">
            <v>48</v>
          </cell>
          <cell r="L240">
            <v>48</v>
          </cell>
          <cell r="N240">
            <v>96</v>
          </cell>
          <cell r="P240">
            <v>48</v>
          </cell>
          <cell r="S240" t="str">
            <v>08QED5</v>
          </cell>
          <cell r="U240">
            <v>48</v>
          </cell>
        </row>
        <row r="241">
          <cell r="A241" t="str">
            <v>School Guide Electronic Updates/Enhancements</v>
          </cell>
          <cell r="D241">
            <v>10</v>
          </cell>
          <cell r="F241">
            <v>10</v>
          </cell>
          <cell r="J241">
            <v>0</v>
          </cell>
          <cell r="L241">
            <v>0</v>
          </cell>
          <cell r="P241" t="str">
            <v>not approved</v>
          </cell>
          <cell r="Q241" t="str">
            <v>pending business discussion</v>
          </cell>
          <cell r="U241" t="str">
            <v>NA</v>
          </cell>
        </row>
        <row r="242">
          <cell r="A242" t="str">
            <v>School Purchasing / SGE Integration</v>
          </cell>
          <cell r="D242">
            <v>50</v>
          </cell>
          <cell r="F242">
            <v>40</v>
          </cell>
          <cell r="J242">
            <v>0</v>
          </cell>
          <cell r="L242">
            <v>0</v>
          </cell>
          <cell r="P242" t="str">
            <v>not approved</v>
          </cell>
          <cell r="Q242" t="str">
            <v>pending business discussion</v>
          </cell>
          <cell r="U242" t="str">
            <v>NA</v>
          </cell>
        </row>
        <row r="243">
          <cell r="A243" t="str">
            <v>File-X &amp; NAS Server for Timed Backups</v>
          </cell>
          <cell r="D243">
            <v>23</v>
          </cell>
          <cell r="F243">
            <v>23</v>
          </cell>
          <cell r="J243">
            <v>0</v>
          </cell>
          <cell r="L243">
            <v>0</v>
          </cell>
          <cell r="P243" t="str">
            <v>not approved</v>
          </cell>
          <cell r="Q243" t="str">
            <v>pending business discussion</v>
          </cell>
          <cell r="U243" t="str">
            <v>NA</v>
          </cell>
        </row>
        <row r="244">
          <cell r="A244" t="str">
            <v>Consultants for List Fulfillment enhancements</v>
          </cell>
          <cell r="D244">
            <v>95</v>
          </cell>
          <cell r="F244">
            <v>95</v>
          </cell>
          <cell r="J244">
            <v>0</v>
          </cell>
          <cell r="L244">
            <v>0</v>
          </cell>
          <cell r="P244" t="str">
            <v>not approved</v>
          </cell>
          <cell r="Q244" t="str">
            <v>pending business discussion</v>
          </cell>
          <cell r="U244" t="str">
            <v>NA</v>
          </cell>
        </row>
        <row r="245">
          <cell r="A245" t="str">
            <v>Clustered Blade Server to Replace P2 and DenverWeb01</v>
          </cell>
          <cell r="J245">
            <v>94</v>
          </cell>
          <cell r="L245">
            <v>94</v>
          </cell>
          <cell r="P245" t="str">
            <v>not approved</v>
          </cell>
          <cell r="Q245" t="str">
            <v xml:space="preserve"> please lease through IT</v>
          </cell>
          <cell r="U245" t="str">
            <v>NA</v>
          </cell>
        </row>
        <row r="246">
          <cell r="A246" t="str">
            <v>SQL Server 2005 Enterprise Edition</v>
          </cell>
          <cell r="J246">
            <v>30</v>
          </cell>
          <cell r="L246">
            <v>30</v>
          </cell>
          <cell r="P246" t="str">
            <v>not approved</v>
          </cell>
          <cell r="Q246" t="str">
            <v xml:space="preserve"> please lease through IT</v>
          </cell>
          <cell r="U246" t="str">
            <v>NA</v>
          </cell>
        </row>
        <row r="247">
          <cell r="A247" t="str">
            <v>SGO Enhancements</v>
          </cell>
          <cell r="J247">
            <v>25</v>
          </cell>
          <cell r="L247">
            <v>25</v>
          </cell>
          <cell r="P247">
            <v>25</v>
          </cell>
          <cell r="S247" t="str">
            <v>08QED6</v>
          </cell>
          <cell r="U247">
            <v>25</v>
          </cell>
        </row>
        <row r="248">
          <cell r="A248" t="str">
            <v>FY07 Other</v>
          </cell>
          <cell r="D248">
            <v>76</v>
          </cell>
          <cell r="U248">
            <v>0</v>
          </cell>
        </row>
        <row r="249">
          <cell r="A249" t="str">
            <v>CONSUMER MAGAZINES TOTAL</v>
          </cell>
          <cell r="D249">
            <v>1052</v>
          </cell>
          <cell r="F249">
            <v>966</v>
          </cell>
          <cell r="H249">
            <v>0</v>
          </cell>
          <cell r="J249">
            <v>966</v>
          </cell>
          <cell r="L249">
            <v>966</v>
          </cell>
          <cell r="P249">
            <v>667</v>
          </cell>
          <cell r="T249">
            <v>0</v>
          </cell>
          <cell r="U249">
            <v>667</v>
          </cell>
        </row>
        <row r="251">
          <cell r="A251" t="str">
            <v>INTERNATIONAL</v>
          </cell>
        </row>
        <row r="252">
          <cell r="U252">
            <v>0</v>
          </cell>
        </row>
        <row r="253">
          <cell r="A253" t="str">
            <v>CANADA</v>
          </cell>
          <cell r="U253">
            <v>0</v>
          </cell>
        </row>
        <row r="254">
          <cell r="A254" t="str">
            <v>ChequeScanning equipment</v>
          </cell>
          <cell r="D254">
            <v>462.88799999999998</v>
          </cell>
          <cell r="F254">
            <v>481.74639999999999</v>
          </cell>
          <cell r="U254">
            <v>0</v>
          </cell>
        </row>
        <row r="255">
          <cell r="A255" t="str">
            <v>2 Book Club Packaging Bagging Machine</v>
          </cell>
          <cell r="D255">
            <v>37.031039999999997</v>
          </cell>
          <cell r="F255">
            <v>0</v>
          </cell>
          <cell r="U255">
            <v>0</v>
          </cell>
        </row>
        <row r="256">
          <cell r="A256" t="str">
            <v>Markham SQL server additions and upgrades</v>
          </cell>
          <cell r="D256">
            <v>19.715599999999998</v>
          </cell>
          <cell r="F256">
            <v>20.572800000000001</v>
          </cell>
          <cell r="U256">
            <v>0</v>
          </cell>
        </row>
        <row r="257">
          <cell r="A257" t="str">
            <v>PC/Mac Refresh &amp; additions, Misc IT Equipment</v>
          </cell>
          <cell r="D257">
            <v>36.088119999999996</v>
          </cell>
          <cell r="F257">
            <v>36.088119999999996</v>
          </cell>
          <cell r="U257">
            <v>0</v>
          </cell>
        </row>
        <row r="258">
          <cell r="A258" t="str">
            <v>Tape Drive</v>
          </cell>
          <cell r="D258">
            <v>30.001999999999999</v>
          </cell>
          <cell r="F258">
            <v>30.001999999999999</v>
          </cell>
          <cell r="U258">
            <v>0</v>
          </cell>
        </row>
        <row r="259">
          <cell r="A259" t="str">
            <v>Lansa Integrator Software</v>
          </cell>
          <cell r="D259">
            <v>37.031039999999997</v>
          </cell>
          <cell r="F259">
            <v>23.144399999999997</v>
          </cell>
          <cell r="U259">
            <v>0</v>
          </cell>
        </row>
        <row r="260">
          <cell r="A260" t="str">
            <v xml:space="preserve">Network SAN </v>
          </cell>
          <cell r="D260">
            <v>27.430399999999999</v>
          </cell>
          <cell r="F260">
            <v>26.5732</v>
          </cell>
          <cell r="U260">
            <v>0</v>
          </cell>
        </row>
        <row r="261">
          <cell r="A261" t="str">
            <v>Hillmount  A/C unit</v>
          </cell>
          <cell r="D261">
            <v>17.486879999999999</v>
          </cell>
          <cell r="F261">
            <v>0</v>
          </cell>
          <cell r="U261">
            <v>0</v>
          </cell>
        </row>
        <row r="262">
          <cell r="A262" t="str">
            <v>Book Fair cases</v>
          </cell>
          <cell r="D262">
            <v>168.78268</v>
          </cell>
          <cell r="F262">
            <v>153.43879999999999</v>
          </cell>
          <cell r="U262">
            <v>0</v>
          </cell>
        </row>
        <row r="263">
          <cell r="A263" t="str">
            <v>Lease Buyouts (3 Warehouse lift trucks)</v>
          </cell>
          <cell r="D263">
            <v>33.945120000000003</v>
          </cell>
          <cell r="F263">
            <v>33.945120000000003</v>
          </cell>
          <cell r="U263">
            <v>0</v>
          </cell>
        </row>
        <row r="264">
          <cell r="A264" t="str">
            <v>Replacement batteries for Forks</v>
          </cell>
          <cell r="D264">
            <v>18.515519999999999</v>
          </cell>
          <cell r="F264">
            <v>0</v>
          </cell>
          <cell r="U264">
            <v>0</v>
          </cell>
        </row>
        <row r="265">
          <cell r="A265" t="str">
            <v>Time Tracking System</v>
          </cell>
          <cell r="F265">
            <v>83.148399999999995</v>
          </cell>
          <cell r="U265">
            <v>0</v>
          </cell>
        </row>
        <row r="266">
          <cell r="A266" t="str">
            <v>Langley Move Racking/Floor Sealing  of Warehouse</v>
          </cell>
          <cell r="F266">
            <v>102.86399999999999</v>
          </cell>
          <cell r="U266">
            <v>0</v>
          </cell>
        </row>
        <row r="267">
          <cell r="A267" t="str">
            <v>Racking -Edmonton</v>
          </cell>
          <cell r="D267">
            <v>9.3434799999999996</v>
          </cell>
          <cell r="F267">
            <v>9.2577599999999993</v>
          </cell>
          <cell r="U267">
            <v>0</v>
          </cell>
        </row>
        <row r="268">
          <cell r="A268" t="str">
            <v>2 Scanners Education and Publishing</v>
          </cell>
          <cell r="D268">
            <v>5.6575199999999999</v>
          </cell>
          <cell r="F268">
            <v>5.6575199999999999</v>
          </cell>
          <cell r="U268">
            <v>0</v>
          </cell>
        </row>
        <row r="269">
          <cell r="A269" t="str">
            <v>Book Fair phone upgrade</v>
          </cell>
          <cell r="D269">
            <v>8.7434399999999997</v>
          </cell>
          <cell r="F269">
            <v>0</v>
          </cell>
          <cell r="U269">
            <v>0</v>
          </cell>
        </row>
        <row r="270">
          <cell r="A270" t="str">
            <v>Misc</v>
          </cell>
          <cell r="F270">
            <v>2.5716000000000001</v>
          </cell>
          <cell r="U270">
            <v>0</v>
          </cell>
        </row>
        <row r="271">
          <cell r="A271" t="str">
            <v>New Dematic Book Club Picking Project</v>
          </cell>
          <cell r="F271">
            <v>0</v>
          </cell>
          <cell r="U271">
            <v>0</v>
          </cell>
        </row>
        <row r="272">
          <cell r="A272" t="str">
            <v>Dematic Picking System</v>
          </cell>
          <cell r="D272">
            <v>1800.12</v>
          </cell>
          <cell r="F272">
            <v>1371.52</v>
          </cell>
          <cell r="H272">
            <v>428.6</v>
          </cell>
          <cell r="J272">
            <v>567.46640000000002</v>
          </cell>
          <cell r="L272">
            <v>996.06639999999993</v>
          </cell>
          <cell r="N272">
            <v>2367.5864000000001</v>
          </cell>
          <cell r="P272">
            <v>996.06639999999993</v>
          </cell>
          <cell r="S272" t="str">
            <v>08CAN1</v>
          </cell>
          <cell r="U272">
            <v>996.06639999999993</v>
          </cell>
        </row>
        <row r="273">
          <cell r="A273" t="str">
            <v>Warehouse additions Dematic</v>
          </cell>
          <cell r="J273">
            <v>315.44959999999998</v>
          </cell>
          <cell r="L273">
            <v>315.44959999999998</v>
          </cell>
          <cell r="N273">
            <v>315.44959999999998</v>
          </cell>
          <cell r="P273">
            <v>315.44959999999998</v>
          </cell>
          <cell r="S273" t="str">
            <v>08CAN2</v>
          </cell>
          <cell r="U273">
            <v>315.44959999999998</v>
          </cell>
        </row>
        <row r="274">
          <cell r="A274" t="str">
            <v>PC Equipment additions Dematic</v>
          </cell>
          <cell r="J274">
            <v>204.0136</v>
          </cell>
          <cell r="L274">
            <v>204.0136</v>
          </cell>
          <cell r="N274">
            <v>204.0136</v>
          </cell>
          <cell r="P274">
            <v>204.0136</v>
          </cell>
          <cell r="S274" t="str">
            <v>08CAN3</v>
          </cell>
          <cell r="U274">
            <v>204.0136</v>
          </cell>
        </row>
        <row r="275">
          <cell r="A275" t="str">
            <v>Total Dematic Book Club Picking Project</v>
          </cell>
          <cell r="N275">
            <v>2887.0496000000003</v>
          </cell>
          <cell r="U275">
            <v>0</v>
          </cell>
        </row>
        <row r="276">
          <cell r="A276" t="str">
            <v>King Street air conditioning units</v>
          </cell>
          <cell r="J276">
            <v>18.8584</v>
          </cell>
          <cell r="L276">
            <v>18.8584</v>
          </cell>
          <cell r="P276">
            <v>19</v>
          </cell>
          <cell r="S276" t="str">
            <v>08CAN4</v>
          </cell>
          <cell r="U276">
            <v>19</v>
          </cell>
        </row>
        <row r="277">
          <cell r="A277" t="str">
            <v>2 Book Club packaging machines</v>
          </cell>
          <cell r="J277">
            <v>40.288399999999996</v>
          </cell>
          <cell r="L277">
            <v>40.288399999999996</v>
          </cell>
          <cell r="P277">
            <v>40.288399999999996</v>
          </cell>
          <cell r="S277" t="str">
            <v>08CAN5</v>
          </cell>
          <cell r="U277">
            <v>40.288399999999996</v>
          </cell>
        </row>
        <row r="278">
          <cell r="A278" t="str">
            <v>Newmarket Warehouse improvements</v>
          </cell>
          <cell r="J278">
            <v>249.4452</v>
          </cell>
          <cell r="L278">
            <v>249.4452</v>
          </cell>
          <cell r="P278">
            <v>124.7226</v>
          </cell>
          <cell r="S278" t="str">
            <v>08CAN6</v>
          </cell>
          <cell r="U278">
            <v>124.7226</v>
          </cell>
        </row>
        <row r="279">
          <cell r="A279" t="str">
            <v>PC Equipment /Printers/Network Upgrades</v>
          </cell>
          <cell r="J279">
            <v>222.87199999999999</v>
          </cell>
          <cell r="L279">
            <v>222.87199999999999</v>
          </cell>
          <cell r="P279">
            <v>200.5848</v>
          </cell>
          <cell r="S279" t="str">
            <v>08CAN7</v>
          </cell>
          <cell r="U279">
            <v>200.5848</v>
          </cell>
        </row>
        <row r="280">
          <cell r="A280" t="str">
            <v>Markham Data centre</v>
          </cell>
          <cell r="J280">
            <v>86.577199999999991</v>
          </cell>
          <cell r="L280">
            <v>86.577199999999991</v>
          </cell>
          <cell r="P280">
            <v>86.577199999999991</v>
          </cell>
          <cell r="S280" t="str">
            <v>08CAN8</v>
          </cell>
          <cell r="U280">
            <v>86.577199999999991</v>
          </cell>
        </row>
        <row r="281">
          <cell r="A281" t="str">
            <v>Hillmount Parking Lot repaving</v>
          </cell>
          <cell r="J281">
            <v>36.8596</v>
          </cell>
          <cell r="L281">
            <v>36.8596</v>
          </cell>
          <cell r="P281">
            <v>36.8596</v>
          </cell>
          <cell r="S281" t="str">
            <v>08CAN9</v>
          </cell>
          <cell r="U281">
            <v>36.8596</v>
          </cell>
        </row>
        <row r="282">
          <cell r="A282" t="str">
            <v>Book Fair cases</v>
          </cell>
          <cell r="J282">
            <v>188.584</v>
          </cell>
          <cell r="L282">
            <v>188.584</v>
          </cell>
          <cell r="P282">
            <v>188.584</v>
          </cell>
          <cell r="S282" t="str">
            <v>08CAN10</v>
          </cell>
          <cell r="U282">
            <v>188.584</v>
          </cell>
        </row>
        <row r="283">
          <cell r="A283" t="str">
            <v>Various Book Fair warehouse moves</v>
          </cell>
          <cell r="J283">
            <v>47.146000000000001</v>
          </cell>
          <cell r="L283">
            <v>47.146000000000001</v>
          </cell>
          <cell r="P283">
            <v>42.431400000000004</v>
          </cell>
          <cell r="S283" t="str">
            <v>08CAN11</v>
          </cell>
          <cell r="U283">
            <v>42.431400000000004</v>
          </cell>
        </row>
        <row r="284">
          <cell r="A284" t="str">
            <v>Book Fair warehouse racking</v>
          </cell>
          <cell r="J284">
            <v>90.006</v>
          </cell>
          <cell r="L284">
            <v>90.006</v>
          </cell>
          <cell r="P284">
            <v>81.005400000000009</v>
          </cell>
          <cell r="S284" t="str">
            <v>08CAN12</v>
          </cell>
          <cell r="U284">
            <v>81.005400000000009</v>
          </cell>
        </row>
        <row r="285">
          <cell r="A285" t="str">
            <v>Book Fair lease truck buyouts</v>
          </cell>
          <cell r="J285">
            <v>40.288399999999996</v>
          </cell>
          <cell r="L285">
            <v>40.288399999999996</v>
          </cell>
          <cell r="P285">
            <v>36.25956</v>
          </cell>
          <cell r="S285" t="str">
            <v>08CAN13</v>
          </cell>
          <cell r="U285">
            <v>36.25956</v>
          </cell>
        </row>
        <row r="286">
          <cell r="A286" t="str">
            <v>Leasehold Improvement Book Fairs</v>
          </cell>
          <cell r="J286">
            <v>9.4291999999999998</v>
          </cell>
          <cell r="L286">
            <v>9.4291999999999998</v>
          </cell>
          <cell r="P286">
            <v>9</v>
          </cell>
          <cell r="S286" t="str">
            <v>08CAN14</v>
          </cell>
          <cell r="U286">
            <v>9</v>
          </cell>
        </row>
        <row r="287">
          <cell r="A287" t="str">
            <v>ADDITIONAL SPENDING DECREASE TASK</v>
          </cell>
          <cell r="P287">
            <v>-300</v>
          </cell>
          <cell r="Q287" t="str">
            <v>INTL TASKED WITH AN OVERALL ADDITIONAL SPENDING DECREASE OF $300K.  INTL TOTAL CAPITAL SPEND APPROVED FOR $8.1M</v>
          </cell>
          <cell r="S287" t="str">
            <v>08CAN15</v>
          </cell>
          <cell r="U287">
            <v>-300</v>
          </cell>
        </row>
        <row r="288">
          <cell r="A288" t="str">
            <v>CANADA TOTAL</v>
          </cell>
          <cell r="D288">
            <v>2712.7808399999999</v>
          </cell>
          <cell r="F288">
            <v>2508</v>
          </cell>
          <cell r="H288">
            <v>428.6</v>
          </cell>
          <cell r="J288">
            <v>2117.2840000000001</v>
          </cell>
          <cell r="L288">
            <v>2545.884</v>
          </cell>
          <cell r="P288">
            <v>2080.8425599999996</v>
          </cell>
          <cell r="T288">
            <v>0</v>
          </cell>
          <cell r="U288">
            <v>2080.8425599999996</v>
          </cell>
        </row>
        <row r="290">
          <cell r="A290" t="str">
            <v>HK</v>
          </cell>
        </row>
        <row r="291">
          <cell r="A291" t="str">
            <v>Computer hardware &amp; software</v>
          </cell>
          <cell r="D291">
            <v>10</v>
          </cell>
          <cell r="F291">
            <v>6.0443999999999996</v>
          </cell>
          <cell r="H291">
            <v>0</v>
          </cell>
          <cell r="J291">
            <v>14.2</v>
          </cell>
          <cell r="L291">
            <v>14.2</v>
          </cell>
          <cell r="N291">
            <v>20.244399999999999</v>
          </cell>
          <cell r="P291">
            <v>10.649999999999999</v>
          </cell>
          <cell r="S291" t="str">
            <v>08HK1</v>
          </cell>
          <cell r="U291">
            <v>10.649999999999999</v>
          </cell>
        </row>
        <row r="292">
          <cell r="A292" t="str">
            <v>HK TOTAL</v>
          </cell>
          <cell r="D292">
            <v>10</v>
          </cell>
          <cell r="F292">
            <v>6.0443999999999996</v>
          </cell>
          <cell r="H292">
            <v>0</v>
          </cell>
          <cell r="J292">
            <v>14.2</v>
          </cell>
          <cell r="L292">
            <v>14.2</v>
          </cell>
          <cell r="P292">
            <v>10.649999999999999</v>
          </cell>
          <cell r="T292">
            <v>0</v>
          </cell>
          <cell r="U292">
            <v>10.649999999999999</v>
          </cell>
        </row>
        <row r="294">
          <cell r="A294" t="str">
            <v>SINGAPORE</v>
          </cell>
        </row>
        <row r="295">
          <cell r="A295" t="str">
            <v>Delivery Van</v>
          </cell>
          <cell r="D295">
            <v>19</v>
          </cell>
          <cell r="F295">
            <v>0</v>
          </cell>
          <cell r="H295">
            <v>19</v>
          </cell>
          <cell r="J295">
            <v>3.3</v>
          </cell>
          <cell r="L295">
            <v>22.3</v>
          </cell>
          <cell r="P295">
            <v>16.725000000000001</v>
          </cell>
          <cell r="S295" t="str">
            <v>08SING1</v>
          </cell>
          <cell r="U295">
            <v>16.725000000000001</v>
          </cell>
        </row>
        <row r="296">
          <cell r="A296" t="str">
            <v>PCs</v>
          </cell>
          <cell r="D296">
            <v>0</v>
          </cell>
          <cell r="F296">
            <v>0</v>
          </cell>
          <cell r="H296">
            <v>0</v>
          </cell>
          <cell r="J296">
            <v>2.6</v>
          </cell>
          <cell r="L296">
            <v>2.6</v>
          </cell>
          <cell r="P296">
            <v>1.9500000000000002</v>
          </cell>
          <cell r="S296" t="str">
            <v>08SING2</v>
          </cell>
          <cell r="U296">
            <v>1.9500000000000002</v>
          </cell>
        </row>
        <row r="297">
          <cell r="A297" t="str">
            <v>SINGAPORE TOTAL</v>
          </cell>
          <cell r="D297">
            <v>19</v>
          </cell>
          <cell r="F297">
            <v>0</v>
          </cell>
          <cell r="H297">
            <v>19</v>
          </cell>
          <cell r="J297">
            <v>5.9</v>
          </cell>
          <cell r="L297">
            <v>24.900000000000002</v>
          </cell>
          <cell r="P297">
            <v>18.675000000000001</v>
          </cell>
          <cell r="T297">
            <v>0</v>
          </cell>
          <cell r="U297">
            <v>18.675000000000001</v>
          </cell>
        </row>
        <row r="299">
          <cell r="A299" t="str">
            <v>PHILIPPINES</v>
          </cell>
        </row>
        <row r="300">
          <cell r="A300" t="str">
            <v>Leasehold improvements - HO</v>
          </cell>
          <cell r="D300">
            <v>0</v>
          </cell>
          <cell r="F300">
            <v>0</v>
          </cell>
          <cell r="J300">
            <v>7.1749999999999998</v>
          </cell>
          <cell r="L300">
            <v>7.1749999999999998</v>
          </cell>
          <cell r="P300">
            <v>5.3812499999999996</v>
          </cell>
          <cell r="S300" t="str">
            <v>08PHIL1</v>
          </cell>
          <cell r="U300">
            <v>5.3812499999999996</v>
          </cell>
        </row>
        <row r="301">
          <cell r="A301" t="str">
            <v>Leasehold improvements - area offices</v>
          </cell>
          <cell r="D301">
            <v>13.875</v>
          </cell>
          <cell r="F301">
            <v>14.7</v>
          </cell>
          <cell r="J301">
            <v>46.125</v>
          </cell>
          <cell r="L301">
            <v>46.125</v>
          </cell>
          <cell r="N301">
            <v>60.825000000000003</v>
          </cell>
          <cell r="P301">
            <v>34.59375</v>
          </cell>
          <cell r="S301" t="str">
            <v>08PHIL2</v>
          </cell>
          <cell r="U301">
            <v>34.59375</v>
          </cell>
        </row>
        <row r="302">
          <cell r="A302" t="str">
            <v>Licenses/hardware/software requirements</v>
          </cell>
          <cell r="D302">
            <v>59.57</v>
          </cell>
          <cell r="F302">
            <v>63.111999999999995</v>
          </cell>
          <cell r="J302">
            <v>0</v>
          </cell>
          <cell r="L302">
            <v>0</v>
          </cell>
          <cell r="P302">
            <v>0</v>
          </cell>
          <cell r="U302">
            <v>0</v>
          </cell>
        </row>
        <row r="303">
          <cell r="A303" t="str">
            <v>Book cases</v>
          </cell>
          <cell r="D303">
            <v>77.7</v>
          </cell>
          <cell r="F303">
            <v>82.32</v>
          </cell>
          <cell r="J303">
            <v>30.135000000000002</v>
          </cell>
          <cell r="L303">
            <v>30.135000000000002</v>
          </cell>
          <cell r="N303">
            <v>112.455</v>
          </cell>
          <cell r="P303">
            <v>22.60125</v>
          </cell>
          <cell r="S303" t="str">
            <v>08PHIL3</v>
          </cell>
          <cell r="U303">
            <v>22.60125</v>
          </cell>
        </row>
        <row r="304">
          <cell r="A304" t="str">
            <v>Racking system</v>
          </cell>
          <cell r="D304">
            <v>0</v>
          </cell>
          <cell r="F304">
            <v>0</v>
          </cell>
          <cell r="J304">
            <v>0</v>
          </cell>
          <cell r="L304">
            <v>0</v>
          </cell>
          <cell r="P304">
            <v>0</v>
          </cell>
          <cell r="U304">
            <v>0</v>
          </cell>
        </row>
        <row r="305">
          <cell r="A305" t="str">
            <v>Delivery panel</v>
          </cell>
          <cell r="D305">
            <v>83.25</v>
          </cell>
          <cell r="F305">
            <v>88.2</v>
          </cell>
          <cell r="J305">
            <v>92.25</v>
          </cell>
          <cell r="L305">
            <v>92.25</v>
          </cell>
          <cell r="N305">
            <v>180.45</v>
          </cell>
          <cell r="P305">
            <v>69.1875</v>
          </cell>
          <cell r="S305" t="str">
            <v>08PHIL4</v>
          </cell>
          <cell r="U305">
            <v>69.1875</v>
          </cell>
        </row>
        <row r="306">
          <cell r="A306" t="str">
            <v>Other office equipments</v>
          </cell>
          <cell r="D306">
            <v>6.1050000000000004</v>
          </cell>
          <cell r="F306">
            <v>6.468</v>
          </cell>
          <cell r="J306">
            <v>19.065000000000001</v>
          </cell>
          <cell r="L306">
            <v>19.065000000000001</v>
          </cell>
          <cell r="N306">
            <v>25.533000000000001</v>
          </cell>
          <cell r="P306">
            <v>14.298750000000002</v>
          </cell>
          <cell r="S306" t="str">
            <v>08PHIL5</v>
          </cell>
          <cell r="U306">
            <v>14.298750000000002</v>
          </cell>
        </row>
        <row r="307">
          <cell r="D307">
            <v>0</v>
          </cell>
          <cell r="F307">
            <v>0</v>
          </cell>
          <cell r="J307">
            <v>30.75</v>
          </cell>
          <cell r="L307">
            <v>30.75</v>
          </cell>
          <cell r="P307" t="str">
            <v>not approved</v>
          </cell>
          <cell r="U307" t="str">
            <v>NA</v>
          </cell>
        </row>
        <row r="308">
          <cell r="D308">
            <v>0</v>
          </cell>
          <cell r="F308">
            <v>0</v>
          </cell>
          <cell r="J308">
            <v>10.045</v>
          </cell>
          <cell r="L308">
            <v>10.045</v>
          </cell>
          <cell r="P308" t="str">
            <v>not approved</v>
          </cell>
          <cell r="U308" t="str">
            <v>NA</v>
          </cell>
        </row>
        <row r="309">
          <cell r="A309" t="str">
            <v>PHILIPPINES TOTAL</v>
          </cell>
          <cell r="D309">
            <v>240.49999999999997</v>
          </cell>
          <cell r="F309">
            <v>254.79999999999998</v>
          </cell>
          <cell r="J309">
            <v>235.54499999999999</v>
          </cell>
          <cell r="L309">
            <v>235.54499999999999</v>
          </cell>
          <cell r="P309">
            <v>146.06250000000003</v>
          </cell>
          <cell r="T309">
            <v>0</v>
          </cell>
          <cell r="U309">
            <v>146.06250000000003</v>
          </cell>
        </row>
        <row r="311">
          <cell r="A311" t="str">
            <v>HKHO</v>
          </cell>
        </row>
        <row r="312">
          <cell r="A312" t="str">
            <v>Computer &amp; software</v>
          </cell>
          <cell r="D312">
            <v>54.8</v>
          </cell>
          <cell r="F312">
            <v>46.046440000000004</v>
          </cell>
          <cell r="J312">
            <v>3.3</v>
          </cell>
          <cell r="L312">
            <v>3.3</v>
          </cell>
          <cell r="N312">
            <v>49.346440000000001</v>
          </cell>
          <cell r="P312">
            <v>3</v>
          </cell>
          <cell r="S312" t="str">
            <v>08HKHO1</v>
          </cell>
          <cell r="U312">
            <v>3</v>
          </cell>
        </row>
        <row r="313">
          <cell r="A313" t="str">
            <v>Furniture and Others</v>
          </cell>
          <cell r="D313">
            <v>10</v>
          </cell>
          <cell r="F313">
            <v>0</v>
          </cell>
          <cell r="J313">
            <v>0</v>
          </cell>
          <cell r="L313">
            <v>0</v>
          </cell>
          <cell r="U313">
            <v>0</v>
          </cell>
        </row>
        <row r="314">
          <cell r="A314" t="str">
            <v>Leasehold improvement for new office</v>
          </cell>
          <cell r="D314">
            <v>0</v>
          </cell>
          <cell r="F314">
            <v>0</v>
          </cell>
          <cell r="J314">
            <v>85</v>
          </cell>
          <cell r="L314">
            <v>85</v>
          </cell>
          <cell r="P314">
            <v>60</v>
          </cell>
          <cell r="S314" t="str">
            <v>08HKHO2</v>
          </cell>
          <cell r="U314">
            <v>60</v>
          </cell>
        </row>
        <row r="315">
          <cell r="A315" t="str">
            <v>HKHO TOTAL</v>
          </cell>
          <cell r="D315">
            <v>64.8</v>
          </cell>
          <cell r="F315">
            <v>46.046440000000004</v>
          </cell>
          <cell r="J315">
            <v>88.3</v>
          </cell>
          <cell r="L315">
            <v>88.3</v>
          </cell>
          <cell r="P315">
            <v>63</v>
          </cell>
          <cell r="T315">
            <v>0</v>
          </cell>
          <cell r="U315">
            <v>63</v>
          </cell>
        </row>
        <row r="317">
          <cell r="A317" t="str">
            <v>INDONESIA</v>
          </cell>
        </row>
        <row r="318">
          <cell r="A318" t="str">
            <v>Server Upgrades</v>
          </cell>
          <cell r="D318">
            <v>5.0140000000000002</v>
          </cell>
          <cell r="F318">
            <v>3.3513480000000002</v>
          </cell>
          <cell r="J318">
            <v>0</v>
          </cell>
          <cell r="L318">
            <v>0</v>
          </cell>
          <cell r="U318">
            <v>0</v>
          </cell>
        </row>
        <row r="319">
          <cell r="A319" t="str">
            <v>PC</v>
          </cell>
          <cell r="D319">
            <v>2.1767300000000001</v>
          </cell>
          <cell r="F319">
            <v>2.57945688</v>
          </cell>
          <cell r="J319">
            <v>0</v>
          </cell>
          <cell r="L319">
            <v>0</v>
          </cell>
          <cell r="U319">
            <v>0</v>
          </cell>
        </row>
        <row r="320">
          <cell r="A320" t="str">
            <v>Software</v>
          </cell>
          <cell r="D320">
            <v>1.635</v>
          </cell>
          <cell r="F320">
            <v>1.6216200000000001</v>
          </cell>
          <cell r="J320">
            <v>0</v>
          </cell>
          <cell r="L320">
            <v>0</v>
          </cell>
          <cell r="U320">
            <v>0</v>
          </cell>
        </row>
        <row r="321">
          <cell r="A321" t="str">
            <v>Furniture and fixtures</v>
          </cell>
          <cell r="D321">
            <v>0.54500000000000004</v>
          </cell>
          <cell r="F321">
            <v>0.2594592</v>
          </cell>
          <cell r="J321">
            <v>0</v>
          </cell>
          <cell r="L321">
            <v>0</v>
          </cell>
          <cell r="U321">
            <v>0</v>
          </cell>
        </row>
        <row r="322">
          <cell r="A322" t="str">
            <v>Others-Machinery &amp; Equipment</v>
          </cell>
          <cell r="D322">
            <v>0.54500000000000004</v>
          </cell>
          <cell r="F322">
            <v>0.54054000000000002</v>
          </cell>
          <cell r="J322">
            <v>1.071</v>
          </cell>
          <cell r="L322">
            <v>1.071</v>
          </cell>
          <cell r="N322">
            <v>1.61154</v>
          </cell>
          <cell r="P322">
            <v>1</v>
          </cell>
          <cell r="S322" t="str">
            <v>08INDON1</v>
          </cell>
          <cell r="U322">
            <v>1</v>
          </cell>
        </row>
        <row r="323">
          <cell r="A323" t="str">
            <v>Delivery Van</v>
          </cell>
          <cell r="D323">
            <v>8.1750000000000007</v>
          </cell>
          <cell r="F323">
            <v>8.1081000000000003</v>
          </cell>
          <cell r="J323">
            <v>0</v>
          </cell>
          <cell r="L323">
            <v>0</v>
          </cell>
          <cell r="P323">
            <v>0</v>
          </cell>
          <cell r="U323">
            <v>0</v>
          </cell>
        </row>
        <row r="324">
          <cell r="A324" t="str">
            <v>Upgrade 4 desktop</v>
          </cell>
          <cell r="D324">
            <v>0</v>
          </cell>
          <cell r="F324">
            <v>0</v>
          </cell>
          <cell r="J324">
            <v>3.9198599999999999</v>
          </cell>
          <cell r="L324">
            <v>3.9198599999999999</v>
          </cell>
          <cell r="P324">
            <v>3</v>
          </cell>
          <cell r="S324" t="str">
            <v>08INDON2</v>
          </cell>
          <cell r="U324">
            <v>3</v>
          </cell>
        </row>
        <row r="325">
          <cell r="A325" t="str">
            <v>UPS 2 units</v>
          </cell>
          <cell r="D325">
            <v>0</v>
          </cell>
          <cell r="F325">
            <v>0</v>
          </cell>
          <cell r="J325">
            <v>0.37485000000000002</v>
          </cell>
          <cell r="L325">
            <v>0.37485000000000002</v>
          </cell>
          <cell r="P325">
            <v>0</v>
          </cell>
          <cell r="S325" t="str">
            <v>08INDON3</v>
          </cell>
          <cell r="U325">
            <v>0</v>
          </cell>
        </row>
        <row r="326">
          <cell r="A326" t="str">
            <v>Windows XP Pro SP2 - user license</v>
          </cell>
          <cell r="D326">
            <v>0</v>
          </cell>
          <cell r="F326">
            <v>0</v>
          </cell>
          <cell r="J326">
            <v>0.72292500000000004</v>
          </cell>
          <cell r="L326">
            <v>0.72292500000000004</v>
          </cell>
          <cell r="P326">
            <v>0.5</v>
          </cell>
          <cell r="S326" t="str">
            <v>08INDON4</v>
          </cell>
          <cell r="U326">
            <v>0.5</v>
          </cell>
        </row>
        <row r="327">
          <cell r="A327" t="str">
            <v>MS-Office OEM SBE 2003 - 5 users license</v>
          </cell>
          <cell r="D327">
            <v>0</v>
          </cell>
          <cell r="F327">
            <v>0</v>
          </cell>
          <cell r="J327">
            <v>1.0817099999999999</v>
          </cell>
          <cell r="L327">
            <v>1.0817099999999999</v>
          </cell>
          <cell r="P327">
            <v>1</v>
          </cell>
          <cell r="S327" t="str">
            <v>08INDON5</v>
          </cell>
          <cell r="U327">
            <v>1</v>
          </cell>
        </row>
        <row r="328">
          <cell r="A328" t="str">
            <v>Hub 24 port</v>
          </cell>
          <cell r="D328">
            <v>0</v>
          </cell>
          <cell r="F328">
            <v>0</v>
          </cell>
          <cell r="J328">
            <v>0.26774999999999999</v>
          </cell>
          <cell r="L328">
            <v>0.26774999999999999</v>
          </cell>
          <cell r="P328">
            <v>0</v>
          </cell>
          <cell r="U328">
            <v>0</v>
          </cell>
        </row>
        <row r="329">
          <cell r="A329" t="str">
            <v>INDONESIA TOTAL</v>
          </cell>
          <cell r="D329">
            <v>18.090730000000001</v>
          </cell>
          <cell r="F329">
            <v>16.460524079999999</v>
          </cell>
          <cell r="J329">
            <v>7.4380950000000006</v>
          </cell>
          <cell r="L329">
            <v>7.4380950000000006</v>
          </cell>
          <cell r="P329">
            <v>5.5</v>
          </cell>
          <cell r="T329">
            <v>0</v>
          </cell>
          <cell r="U329">
            <v>5.5</v>
          </cell>
        </row>
        <row r="331">
          <cell r="A331" t="str">
            <v>GROLIER INDIA</v>
          </cell>
        </row>
        <row r="332">
          <cell r="A332" t="str">
            <v>Furniture and Fixtures</v>
          </cell>
          <cell r="D332">
            <v>4.4400000000000004</v>
          </cell>
          <cell r="F332">
            <v>4.3</v>
          </cell>
          <cell r="J332">
            <v>0</v>
          </cell>
          <cell r="L332">
            <v>0</v>
          </cell>
          <cell r="P332">
            <v>0</v>
          </cell>
          <cell r="U332">
            <v>0</v>
          </cell>
        </row>
        <row r="333">
          <cell r="A333" t="str">
            <v>Computer - Hardware &amp; Software</v>
          </cell>
          <cell r="D333">
            <v>7.8810000000000002</v>
          </cell>
          <cell r="F333">
            <v>7.6325000000000003</v>
          </cell>
          <cell r="J333">
            <v>6.5490000000000004</v>
          </cell>
          <cell r="L333">
            <v>6.5490000000000004</v>
          </cell>
          <cell r="N333">
            <v>14.1815</v>
          </cell>
          <cell r="P333">
            <v>5</v>
          </cell>
          <cell r="S333" t="str">
            <v>08GINDIA1</v>
          </cell>
          <cell r="U333">
            <v>5</v>
          </cell>
        </row>
        <row r="334">
          <cell r="A334" t="str">
            <v>Office Equipment</v>
          </cell>
          <cell r="D334">
            <v>4.4400000000000004</v>
          </cell>
          <cell r="F334">
            <v>4.3</v>
          </cell>
          <cell r="J334">
            <v>0</v>
          </cell>
          <cell r="L334">
            <v>0</v>
          </cell>
          <cell r="P334">
            <v>0</v>
          </cell>
          <cell r="U334">
            <v>0</v>
          </cell>
        </row>
        <row r="335">
          <cell r="A335" t="str">
            <v>Leasehold Improvements</v>
          </cell>
          <cell r="D335">
            <v>0</v>
          </cell>
          <cell r="F335">
            <v>0</v>
          </cell>
          <cell r="J335">
            <v>33.299999999999997</v>
          </cell>
          <cell r="L335">
            <v>33.299999999999997</v>
          </cell>
          <cell r="P335">
            <v>25</v>
          </cell>
          <cell r="S335" t="str">
            <v>08GINDIA2</v>
          </cell>
          <cell r="U335">
            <v>25</v>
          </cell>
        </row>
        <row r="336">
          <cell r="A336" t="str">
            <v>GROLIER INDIA TOTAL</v>
          </cell>
          <cell r="D336">
            <v>16.761000000000003</v>
          </cell>
          <cell r="F336">
            <v>39</v>
          </cell>
          <cell r="J336">
            <v>39.848999999999997</v>
          </cell>
          <cell r="L336">
            <v>39.848999999999997</v>
          </cell>
          <cell r="P336">
            <v>30</v>
          </cell>
          <cell r="T336">
            <v>0</v>
          </cell>
          <cell r="U336">
            <v>30</v>
          </cell>
        </row>
        <row r="338">
          <cell r="A338" t="str">
            <v>INDIA</v>
          </cell>
        </row>
        <row r="339">
          <cell r="A339" t="str">
            <v>Computer - Hardware</v>
          </cell>
          <cell r="D339">
            <v>19.98</v>
          </cell>
          <cell r="F339">
            <v>19.350000000000001</v>
          </cell>
          <cell r="J339">
            <v>43.512</v>
          </cell>
          <cell r="L339">
            <v>43.512</v>
          </cell>
          <cell r="N339">
            <v>62.862000000000002</v>
          </cell>
          <cell r="P339">
            <v>32.634</v>
          </cell>
          <cell r="S339" t="str">
            <v>08INDIA1</v>
          </cell>
          <cell r="U339">
            <v>32.634</v>
          </cell>
        </row>
        <row r="340">
          <cell r="A340" t="str">
            <v>Computer - Software</v>
          </cell>
          <cell r="D340">
            <v>9.0576000000000008</v>
          </cell>
          <cell r="F340">
            <v>8.7719999999999985</v>
          </cell>
          <cell r="J340">
            <v>23.420999999999999</v>
          </cell>
          <cell r="L340">
            <v>23.420999999999999</v>
          </cell>
          <cell r="N340">
            <v>32.192999999999998</v>
          </cell>
          <cell r="P340">
            <v>17.565750000000001</v>
          </cell>
          <cell r="S340" t="str">
            <v>08INDIA2</v>
          </cell>
          <cell r="U340">
            <v>17.565750000000001</v>
          </cell>
        </row>
        <row r="341">
          <cell r="A341" t="str">
            <v>Book Cases and Racks</v>
          </cell>
          <cell r="D341">
            <v>30.192</v>
          </cell>
          <cell r="F341">
            <v>29.24</v>
          </cell>
          <cell r="J341">
            <v>17.760000000000002</v>
          </cell>
          <cell r="L341">
            <v>17.760000000000002</v>
          </cell>
          <cell r="N341">
            <v>47</v>
          </cell>
          <cell r="P341">
            <v>13.32</v>
          </cell>
          <cell r="S341" t="str">
            <v>08INDIA3</v>
          </cell>
          <cell r="U341">
            <v>13.32</v>
          </cell>
        </row>
        <row r="342">
          <cell r="A342" t="str">
            <v>Office and Warehouse Equipment</v>
          </cell>
          <cell r="D342">
            <v>7.77</v>
          </cell>
          <cell r="F342">
            <v>7.5250000000000004</v>
          </cell>
          <cell r="J342">
            <v>11.1</v>
          </cell>
          <cell r="L342">
            <v>11.1</v>
          </cell>
          <cell r="N342">
            <v>18.625</v>
          </cell>
          <cell r="P342">
            <v>8.3249999999999993</v>
          </cell>
          <cell r="S342" t="str">
            <v>08INDIA4</v>
          </cell>
          <cell r="U342">
            <v>8.3249999999999993</v>
          </cell>
        </row>
        <row r="343">
          <cell r="A343" t="str">
            <v>Leasehold Improvement</v>
          </cell>
          <cell r="D343">
            <v>17.760000000000002</v>
          </cell>
          <cell r="F343">
            <v>17.2</v>
          </cell>
          <cell r="J343">
            <v>17.760000000000002</v>
          </cell>
          <cell r="L343">
            <v>17.760000000000002</v>
          </cell>
          <cell r="N343">
            <v>34.96</v>
          </cell>
          <cell r="P343">
            <v>13.32</v>
          </cell>
          <cell r="S343" t="str">
            <v>08INDIA5</v>
          </cell>
          <cell r="U343">
            <v>13.32</v>
          </cell>
        </row>
        <row r="344">
          <cell r="A344" t="str">
            <v>Furniture and Fixture</v>
          </cell>
          <cell r="D344">
            <v>8.8800000000000008</v>
          </cell>
          <cell r="F344">
            <v>8.6</v>
          </cell>
          <cell r="J344">
            <v>0</v>
          </cell>
          <cell r="L344">
            <v>0</v>
          </cell>
          <cell r="P344">
            <v>0</v>
          </cell>
          <cell r="U344">
            <v>0</v>
          </cell>
        </row>
        <row r="345">
          <cell r="A345" t="str">
            <v>INDIA TOTAL</v>
          </cell>
          <cell r="D345">
            <v>93.639600000000002</v>
          </cell>
          <cell r="F345">
            <v>90.686999999999998</v>
          </cell>
          <cell r="J345">
            <v>113.553</v>
          </cell>
          <cell r="L345">
            <v>113.553</v>
          </cell>
          <cell r="P345">
            <v>85.164749999999998</v>
          </cell>
          <cell r="T345">
            <v>0</v>
          </cell>
          <cell r="U345">
            <v>85.164749999999998</v>
          </cell>
        </row>
        <row r="347">
          <cell r="A347" t="str">
            <v>AUSTRALIA</v>
          </cell>
        </row>
        <row r="348">
          <cell r="A348" t="str">
            <v>Warehouse Expansion-Building</v>
          </cell>
          <cell r="U348">
            <v>0</v>
          </cell>
        </row>
        <row r="349">
          <cell r="A349" t="str">
            <v>Expansion-Building</v>
          </cell>
          <cell r="D349">
            <v>2183.9575709999999</v>
          </cell>
          <cell r="F349">
            <v>754.15205100000003</v>
          </cell>
          <cell r="H349">
            <v>1429.8055200000001</v>
          </cell>
          <cell r="J349">
            <v>1108.1875199999999</v>
          </cell>
          <cell r="L349">
            <v>2527.8000000000002</v>
          </cell>
          <cell r="P349">
            <v>2527.8000000000002</v>
          </cell>
          <cell r="Q349" t="str">
            <v>In-year approval subject to review of business case by corp facilities</v>
          </cell>
          <cell r="S349" t="str">
            <v>08AUST1</v>
          </cell>
          <cell r="U349">
            <v>2527.8000000000002</v>
          </cell>
        </row>
        <row r="350">
          <cell r="A350" t="str">
            <v>Warehouse Expansion-Fittings</v>
          </cell>
          <cell r="D350">
            <v>260.91358500000001</v>
          </cell>
          <cell r="F350">
            <v>0</v>
          </cell>
          <cell r="H350">
            <v>260.91358500000001</v>
          </cell>
          <cell r="J350">
            <v>76.599999999999994</v>
          </cell>
          <cell r="L350">
            <v>335.65353999999996</v>
          </cell>
          <cell r="P350">
            <v>335.65353999999996</v>
          </cell>
          <cell r="Q350" t="str">
            <v>In-year approval subject to review of business case by corp facilities</v>
          </cell>
          <cell r="S350" t="str">
            <v>08AUST2</v>
          </cell>
          <cell r="U350">
            <v>335.65353999999996</v>
          </cell>
        </row>
        <row r="351">
          <cell r="A351" t="str">
            <v>Fire Safety</v>
          </cell>
          <cell r="L351">
            <v>120</v>
          </cell>
          <cell r="P351">
            <v>120</v>
          </cell>
          <cell r="Q351" t="str">
            <v>In-year approval subject to review of business case by corp facilities</v>
          </cell>
          <cell r="S351" t="str">
            <v>08AUST3</v>
          </cell>
          <cell r="U351">
            <v>120</v>
          </cell>
        </row>
        <row r="352">
          <cell r="A352" t="str">
            <v>Furniture &amp; Fittings</v>
          </cell>
          <cell r="D352">
            <v>0</v>
          </cell>
          <cell r="F352">
            <v>0.61334250000000001</v>
          </cell>
          <cell r="H352">
            <v>0</v>
          </cell>
          <cell r="J352">
            <v>22.98</v>
          </cell>
          <cell r="L352">
            <v>22.98</v>
          </cell>
          <cell r="P352" t="str">
            <v>not approved</v>
          </cell>
          <cell r="U352" t="str">
            <v>NA</v>
          </cell>
        </row>
        <row r="353">
          <cell r="A353" t="str">
            <v>Office Improvement/Construction</v>
          </cell>
          <cell r="D353">
            <v>9.2579999999999991</v>
          </cell>
          <cell r="F353">
            <v>22.58952</v>
          </cell>
          <cell r="H353">
            <v>0</v>
          </cell>
          <cell r="J353">
            <v>36.002000000000002</v>
          </cell>
          <cell r="L353">
            <v>36.002000000000002</v>
          </cell>
          <cell r="P353" t="str">
            <v>not approved</v>
          </cell>
          <cell r="U353" t="str">
            <v>NA</v>
          </cell>
        </row>
        <row r="354">
          <cell r="A354" t="str">
            <v xml:space="preserve">New  Higher ReachTurret for new WH elevated roof </v>
          </cell>
          <cell r="D354">
            <v>0</v>
          </cell>
          <cell r="F354">
            <v>0</v>
          </cell>
          <cell r="H354">
            <v>0</v>
          </cell>
          <cell r="J354">
            <v>153.19999999999999</v>
          </cell>
          <cell r="L354">
            <v>153.19999999999999</v>
          </cell>
          <cell r="P354">
            <v>153.19999999999999</v>
          </cell>
          <cell r="Q354" t="str">
            <v>In-year approval subject to review of business case by corp facilities</v>
          </cell>
          <cell r="S354" t="str">
            <v>08AUST4</v>
          </cell>
          <cell r="U354">
            <v>153.19999999999999</v>
          </cell>
        </row>
        <row r="355">
          <cell r="A355" t="str">
            <v>General Office Refurbishment/Relocations</v>
          </cell>
          <cell r="D355">
            <v>19.287500000000001</v>
          </cell>
          <cell r="F355">
            <v>11.248469999999999</v>
          </cell>
          <cell r="H355">
            <v>8.0390300000000003</v>
          </cell>
          <cell r="J355">
            <v>31.08428</v>
          </cell>
          <cell r="L355">
            <v>39.066000000000003</v>
          </cell>
          <cell r="P355">
            <v>39.066000000000003</v>
          </cell>
          <cell r="S355" t="str">
            <v>08AUST5</v>
          </cell>
          <cell r="U355">
            <v>39.066000000000003</v>
          </cell>
        </row>
        <row r="356">
          <cell r="A356" t="str">
            <v>RF Eqipment for WH</v>
          </cell>
          <cell r="D356">
            <v>0</v>
          </cell>
          <cell r="F356">
            <v>0</v>
          </cell>
          <cell r="H356">
            <v>0</v>
          </cell>
          <cell r="J356">
            <v>30.64</v>
          </cell>
          <cell r="L356">
            <v>30.64</v>
          </cell>
          <cell r="P356" t="str">
            <v>not approved</v>
          </cell>
          <cell r="U356" t="str">
            <v>NA</v>
          </cell>
        </row>
        <row r="357">
          <cell r="A357" t="str">
            <v>RF Software for WH</v>
          </cell>
          <cell r="D357">
            <v>0</v>
          </cell>
          <cell r="F357">
            <v>0</v>
          </cell>
          <cell r="H357">
            <v>0</v>
          </cell>
          <cell r="J357">
            <v>76.599999999999994</v>
          </cell>
          <cell r="L357">
            <v>76.599999999999994</v>
          </cell>
          <cell r="P357" t="str">
            <v>not approved</v>
          </cell>
          <cell r="U357" t="str">
            <v>NA</v>
          </cell>
        </row>
        <row r="358">
          <cell r="A358" t="str">
            <v>Conveying for WH (Despatch)</v>
          </cell>
          <cell r="D358">
            <v>30.86</v>
          </cell>
          <cell r="F358">
            <v>0</v>
          </cell>
          <cell r="H358">
            <v>27.002500000000001</v>
          </cell>
          <cell r="J358">
            <v>0</v>
          </cell>
          <cell r="L358">
            <v>26.81</v>
          </cell>
          <cell r="P358">
            <v>26.81</v>
          </cell>
          <cell r="Q358">
            <v>3368.7515399999993</v>
          </cell>
          <cell r="S358" t="str">
            <v>08AUST6</v>
          </cell>
          <cell r="U358">
            <v>26.81</v>
          </cell>
        </row>
        <row r="359">
          <cell r="U359">
            <v>0</v>
          </cell>
        </row>
        <row r="360">
          <cell r="A360" t="str">
            <v>Payroll - T &amp; A &amp; Upgrade</v>
          </cell>
          <cell r="D360">
            <v>84.864999999999995</v>
          </cell>
          <cell r="F360">
            <v>87.322998999999996</v>
          </cell>
          <cell r="H360">
            <v>0</v>
          </cell>
          <cell r="J360">
            <v>0</v>
          </cell>
          <cell r="L360">
            <v>0</v>
          </cell>
          <cell r="U360">
            <v>0</v>
          </cell>
        </row>
        <row r="361">
          <cell r="A361" t="str">
            <v>Online Ordering-New Media</v>
          </cell>
          <cell r="D361">
            <v>77.150000000000006</v>
          </cell>
          <cell r="F361">
            <v>38.575000000000003</v>
          </cell>
          <cell r="H361">
            <v>38.575000000000003</v>
          </cell>
          <cell r="J361">
            <v>38.299999999999997</v>
          </cell>
          <cell r="L361">
            <v>76.599999999999994</v>
          </cell>
          <cell r="P361">
            <v>77</v>
          </cell>
          <cell r="S361" t="str">
            <v>08AUST7</v>
          </cell>
          <cell r="U361">
            <v>77</v>
          </cell>
        </row>
        <row r="362">
          <cell r="A362" t="str">
            <v>JADE Development</v>
          </cell>
          <cell r="D362">
            <v>46.29</v>
          </cell>
          <cell r="F362">
            <v>75.414124999999999</v>
          </cell>
          <cell r="H362">
            <v>0</v>
          </cell>
          <cell r="J362">
            <v>84.26</v>
          </cell>
          <cell r="L362">
            <v>84.26</v>
          </cell>
          <cell r="P362">
            <v>84</v>
          </cell>
          <cell r="S362" t="str">
            <v>08AUST8</v>
          </cell>
          <cell r="U362">
            <v>84</v>
          </cell>
        </row>
        <row r="363">
          <cell r="A363" t="str">
            <v>2 x Replacement Forklifts-Bldg 1/Bookfairs</v>
          </cell>
          <cell r="D363">
            <v>46.29</v>
          </cell>
          <cell r="F363">
            <v>45.518500000000003</v>
          </cell>
          <cell r="H363">
            <v>0</v>
          </cell>
          <cell r="J363">
            <v>22.98</v>
          </cell>
          <cell r="L363">
            <v>22.98</v>
          </cell>
          <cell r="P363" t="str">
            <v>not approved</v>
          </cell>
          <cell r="U363" t="str">
            <v>NA</v>
          </cell>
        </row>
        <row r="364">
          <cell r="A364" t="str">
            <v>Conveying for WH ( Trash)</v>
          </cell>
          <cell r="D364">
            <v>23.145</v>
          </cell>
          <cell r="F364">
            <v>0</v>
          </cell>
          <cell r="H364">
            <v>0</v>
          </cell>
          <cell r="J364">
            <v>0</v>
          </cell>
          <cell r="L364">
            <v>0</v>
          </cell>
          <cell r="U364">
            <v>0</v>
          </cell>
        </row>
        <row r="365">
          <cell r="A365" t="str">
            <v>UPS Upgrade</v>
          </cell>
          <cell r="D365">
            <v>38.575000000000003</v>
          </cell>
          <cell r="F365">
            <v>38.575000000000003</v>
          </cell>
          <cell r="H365">
            <v>0</v>
          </cell>
          <cell r="J365">
            <v>0</v>
          </cell>
          <cell r="L365">
            <v>0</v>
          </cell>
          <cell r="U365">
            <v>0</v>
          </cell>
        </row>
        <row r="366">
          <cell r="A366" t="str">
            <v>Truck Trailer + Signage-BF</v>
          </cell>
          <cell r="D366">
            <v>38.575000000000003</v>
          </cell>
          <cell r="F366">
            <v>77.150000000000006</v>
          </cell>
          <cell r="H366">
            <v>0</v>
          </cell>
          <cell r="J366">
            <v>0</v>
          </cell>
          <cell r="L366">
            <v>0</v>
          </cell>
          <cell r="U366">
            <v>0</v>
          </cell>
        </row>
        <row r="367">
          <cell r="A367" t="str">
            <v>Network Switch for BC Warehouse</v>
          </cell>
          <cell r="D367">
            <v>30.86</v>
          </cell>
          <cell r="F367">
            <v>30.86</v>
          </cell>
          <cell r="H367">
            <v>0</v>
          </cell>
          <cell r="J367">
            <v>0</v>
          </cell>
          <cell r="L367">
            <v>0</v>
          </cell>
          <cell r="P367">
            <v>0</v>
          </cell>
          <cell r="U367">
            <v>0</v>
          </cell>
        </row>
        <row r="368">
          <cell r="A368" t="str">
            <v>Jade User Licences</v>
          </cell>
          <cell r="D368">
            <v>23.145</v>
          </cell>
          <cell r="F368">
            <v>23.145</v>
          </cell>
          <cell r="H368">
            <v>0</v>
          </cell>
          <cell r="J368">
            <v>22.98</v>
          </cell>
          <cell r="L368">
            <v>22.98</v>
          </cell>
          <cell r="P368">
            <v>23</v>
          </cell>
          <cell r="S368" t="str">
            <v>08AUST9</v>
          </cell>
          <cell r="U368">
            <v>23</v>
          </cell>
        </row>
        <row r="369">
          <cell r="A369" t="str">
            <v>PC New Laptops-IT</v>
          </cell>
          <cell r="D369">
            <v>15.43</v>
          </cell>
          <cell r="F369">
            <v>12.4928995</v>
          </cell>
          <cell r="H369">
            <v>2.9371005000000001</v>
          </cell>
          <cell r="J369">
            <v>43.043838000000001</v>
          </cell>
          <cell r="L369">
            <v>45.96</v>
          </cell>
          <cell r="P369" t="str">
            <v>not approved</v>
          </cell>
          <cell r="U369" t="str">
            <v>NA</v>
          </cell>
        </row>
        <row r="370">
          <cell r="A370" t="str">
            <v>Citrix Servers</v>
          </cell>
          <cell r="D370">
            <v>13.887</v>
          </cell>
          <cell r="F370">
            <v>13.887</v>
          </cell>
          <cell r="H370">
            <v>0</v>
          </cell>
          <cell r="J370">
            <v>4.5960000000000001</v>
          </cell>
          <cell r="L370">
            <v>4.5960000000000001</v>
          </cell>
          <cell r="P370">
            <v>5</v>
          </cell>
          <cell r="S370" t="str">
            <v>08AUST10</v>
          </cell>
          <cell r="U370">
            <v>5</v>
          </cell>
        </row>
        <row r="371">
          <cell r="A371" t="str">
            <v>JetForms Server</v>
          </cell>
          <cell r="D371">
            <v>11.5725</v>
          </cell>
          <cell r="F371">
            <v>11.5725</v>
          </cell>
          <cell r="H371">
            <v>0</v>
          </cell>
          <cell r="J371">
            <v>0</v>
          </cell>
          <cell r="L371">
            <v>0</v>
          </cell>
          <cell r="U371">
            <v>0</v>
          </cell>
        </row>
        <row r="372">
          <cell r="A372" t="str">
            <v>BPay/Phone Banking Retail</v>
          </cell>
          <cell r="D372">
            <v>11.5725</v>
          </cell>
          <cell r="F372">
            <v>27.002500000000001</v>
          </cell>
          <cell r="H372">
            <v>0</v>
          </cell>
          <cell r="J372">
            <v>11.49</v>
          </cell>
          <cell r="L372">
            <v>11.49</v>
          </cell>
          <cell r="P372">
            <v>11</v>
          </cell>
          <cell r="S372" t="str">
            <v>08AUST11</v>
          </cell>
          <cell r="U372">
            <v>11</v>
          </cell>
        </row>
        <row r="373">
          <cell r="A373" t="str">
            <v>Gateway Server Replacement</v>
          </cell>
          <cell r="D373">
            <v>11.5725</v>
          </cell>
          <cell r="F373">
            <v>11.5725</v>
          </cell>
          <cell r="H373">
            <v>0</v>
          </cell>
          <cell r="J373">
            <v>0</v>
          </cell>
          <cell r="L373">
            <v>0</v>
          </cell>
          <cell r="U373">
            <v>0</v>
          </cell>
        </row>
        <row r="374">
          <cell r="A374" t="str">
            <v>Back-up Server Replacement</v>
          </cell>
          <cell r="D374">
            <v>11.5725</v>
          </cell>
          <cell r="F374">
            <v>11.5725</v>
          </cell>
          <cell r="H374">
            <v>0</v>
          </cell>
          <cell r="J374">
            <v>0</v>
          </cell>
          <cell r="L374">
            <v>0</v>
          </cell>
          <cell r="U374">
            <v>0</v>
          </cell>
        </row>
        <row r="375">
          <cell r="A375" t="str">
            <v>Lease PC Buyback</v>
          </cell>
          <cell r="D375">
            <v>11.5725</v>
          </cell>
          <cell r="F375">
            <v>11.238440499999999</v>
          </cell>
          <cell r="H375">
            <v>0</v>
          </cell>
          <cell r="J375">
            <v>0</v>
          </cell>
          <cell r="L375">
            <v>0</v>
          </cell>
          <cell r="U375">
            <v>0</v>
          </cell>
        </row>
        <row r="376">
          <cell r="A376" t="str">
            <v>Metal cases for BF</v>
          </cell>
          <cell r="D376">
            <v>0</v>
          </cell>
          <cell r="F376">
            <v>55.548000000000002</v>
          </cell>
          <cell r="H376">
            <v>0</v>
          </cell>
          <cell r="J376">
            <v>55.152000000000001</v>
          </cell>
          <cell r="L376">
            <v>55.152000000000001</v>
          </cell>
          <cell r="P376" t="str">
            <v>not approved</v>
          </cell>
          <cell r="U376" t="str">
            <v>NA</v>
          </cell>
        </row>
        <row r="377">
          <cell r="A377" t="str">
            <v>Setup New BF SA Warehouse</v>
          </cell>
          <cell r="D377">
            <v>0</v>
          </cell>
          <cell r="F377">
            <v>24.510555</v>
          </cell>
          <cell r="H377">
            <v>0</v>
          </cell>
          <cell r="J377">
            <v>0</v>
          </cell>
          <cell r="L377">
            <v>0</v>
          </cell>
          <cell r="U377">
            <v>0</v>
          </cell>
        </row>
        <row r="378">
          <cell r="A378" t="str">
            <v>SAN Replacement for NAS</v>
          </cell>
          <cell r="D378">
            <v>0</v>
          </cell>
          <cell r="F378">
            <v>0</v>
          </cell>
          <cell r="H378">
            <v>0</v>
          </cell>
          <cell r="J378">
            <v>84.26</v>
          </cell>
          <cell r="L378">
            <v>84.26</v>
          </cell>
          <cell r="P378" t="str">
            <v>not approved</v>
          </cell>
          <cell r="U378" t="str">
            <v>NA</v>
          </cell>
        </row>
        <row r="379">
          <cell r="A379" t="str">
            <v>Portable Scanpack Solution for Main WH</v>
          </cell>
          <cell r="D379">
            <v>0</v>
          </cell>
          <cell r="F379">
            <v>0</v>
          </cell>
          <cell r="H379">
            <v>0</v>
          </cell>
          <cell r="J379">
            <v>15.32</v>
          </cell>
          <cell r="L379">
            <v>15.32</v>
          </cell>
          <cell r="P379" t="str">
            <v>not approved</v>
          </cell>
          <cell r="U379" t="str">
            <v>NA</v>
          </cell>
        </row>
        <row r="380">
          <cell r="A380" t="str">
            <v>Payroll Self Service Module/Enhanced T &amp; A</v>
          </cell>
          <cell r="D380">
            <v>0</v>
          </cell>
          <cell r="F380">
            <v>0</v>
          </cell>
          <cell r="H380">
            <v>0</v>
          </cell>
          <cell r="J380">
            <v>30.64</v>
          </cell>
          <cell r="L380">
            <v>30.64</v>
          </cell>
          <cell r="P380" t="str">
            <v>not approved</v>
          </cell>
          <cell r="U380" t="str">
            <v>NA</v>
          </cell>
        </row>
        <row r="381">
          <cell r="U381">
            <v>0</v>
          </cell>
        </row>
        <row r="382">
          <cell r="A382" t="str">
            <v>P.C Equipment</v>
          </cell>
          <cell r="D382">
            <v>40.503749999999997</v>
          </cell>
          <cell r="F382">
            <v>15.235581999999999</v>
          </cell>
          <cell r="H382">
            <v>0</v>
          </cell>
          <cell r="J382">
            <v>32.171999999999997</v>
          </cell>
          <cell r="L382">
            <v>32.171999999999997</v>
          </cell>
          <cell r="P382" t="str">
            <v>not approved</v>
          </cell>
          <cell r="U382" t="str">
            <v>NA</v>
          </cell>
        </row>
        <row r="383">
          <cell r="A383" t="str">
            <v>Other Equipment</v>
          </cell>
          <cell r="D383">
            <v>16.201499999999999</v>
          </cell>
          <cell r="F383">
            <v>7.878558</v>
          </cell>
          <cell r="H383">
            <v>0</v>
          </cell>
          <cell r="J383">
            <v>49.79</v>
          </cell>
          <cell r="L383">
            <v>49.79</v>
          </cell>
          <cell r="P383" t="str">
            <v>not approved</v>
          </cell>
          <cell r="U383" t="str">
            <v>NA</v>
          </cell>
        </row>
        <row r="384">
          <cell r="A384" t="str">
            <v>Software</v>
          </cell>
          <cell r="D384">
            <v>7.7149999999999999</v>
          </cell>
          <cell r="F384">
            <v>0</v>
          </cell>
          <cell r="H384">
            <v>0</v>
          </cell>
          <cell r="J384">
            <v>0</v>
          </cell>
          <cell r="L384">
            <v>0</v>
          </cell>
          <cell r="U384">
            <v>0</v>
          </cell>
        </row>
        <row r="385">
          <cell r="A385" t="str">
            <v>AUSTALIA TOTAL</v>
          </cell>
          <cell r="D385">
            <v>3064.7714060000008</v>
          </cell>
          <cell r="F385">
            <v>1407.6750425000002</v>
          </cell>
          <cell r="H385">
            <v>1767.2727355000002</v>
          </cell>
          <cell r="J385">
            <v>2030.277638</v>
          </cell>
          <cell r="L385">
            <v>3904.9515399999996</v>
          </cell>
          <cell r="P385">
            <v>3402.5295399999995</v>
          </cell>
          <cell r="Q385" t="str">
            <v>pending business discussion</v>
          </cell>
          <cell r="T385">
            <v>0</v>
          </cell>
          <cell r="U385">
            <v>3402.5295399999995</v>
          </cell>
        </row>
        <row r="387">
          <cell r="A387" t="str">
            <v>UK</v>
          </cell>
        </row>
        <row r="388">
          <cell r="A388" t="str">
            <v>Book Fairs - All Branches</v>
          </cell>
          <cell r="L388">
            <v>0</v>
          </cell>
          <cell r="U388">
            <v>0</v>
          </cell>
        </row>
        <row r="389">
          <cell r="A389" t="str">
            <v>Pallet racking/storage</v>
          </cell>
          <cell r="J389">
            <v>39.116</v>
          </cell>
          <cell r="L389">
            <v>39.116</v>
          </cell>
          <cell r="P389" t="str">
            <v>not approved</v>
          </cell>
          <cell r="U389" t="str">
            <v>NA</v>
          </cell>
        </row>
        <row r="390">
          <cell r="A390" t="str">
            <v>11 Platform tables</v>
          </cell>
          <cell r="J390">
            <v>3.9116</v>
          </cell>
          <cell r="L390">
            <v>3.9116</v>
          </cell>
          <cell r="P390" t="str">
            <v>not approved</v>
          </cell>
          <cell r="U390" t="str">
            <v>NA</v>
          </cell>
        </row>
        <row r="391">
          <cell r="A391" t="str">
            <v>Truck load restraint straps</v>
          </cell>
          <cell r="J391">
            <v>5.8673999999999999</v>
          </cell>
          <cell r="L391">
            <v>5.8673999999999999</v>
          </cell>
          <cell r="P391" t="str">
            <v>not approved</v>
          </cell>
          <cell r="U391" t="str">
            <v>NA</v>
          </cell>
        </row>
        <row r="392">
          <cell r="A392" t="str">
            <v>6 High tech scanners</v>
          </cell>
          <cell r="J392">
            <v>17.6022</v>
          </cell>
          <cell r="L392">
            <v>17.6022</v>
          </cell>
          <cell r="P392" t="str">
            <v>not approved</v>
          </cell>
          <cell r="U392" t="str">
            <v>NA</v>
          </cell>
        </row>
        <row r="393">
          <cell r="A393" t="str">
            <v>Pick face shelving</v>
          </cell>
          <cell r="J393">
            <v>3.9116</v>
          </cell>
          <cell r="L393">
            <v>3.9116</v>
          </cell>
          <cell r="P393" t="str">
            <v>not approved</v>
          </cell>
          <cell r="U393" t="str">
            <v>NA</v>
          </cell>
        </row>
        <row r="394">
          <cell r="A394" t="str">
            <v>Book Fairs - Coventry</v>
          </cell>
          <cell r="U394">
            <v>0</v>
          </cell>
        </row>
        <row r="395">
          <cell r="A395" t="str">
            <v>Floor supports</v>
          </cell>
          <cell r="J395">
            <v>3.9116</v>
          </cell>
          <cell r="L395">
            <v>3.9116</v>
          </cell>
          <cell r="P395">
            <v>3.7160199999999999</v>
          </cell>
          <cell r="S395" t="str">
            <v>08UK1</v>
          </cell>
          <cell r="U395">
            <v>3.7160199999999999</v>
          </cell>
        </row>
        <row r="396">
          <cell r="A396" t="str">
            <v>Safety barrier</v>
          </cell>
          <cell r="J396">
            <v>1.9558</v>
          </cell>
          <cell r="L396">
            <v>1.9558</v>
          </cell>
          <cell r="P396">
            <v>1.8580099999999999</v>
          </cell>
          <cell r="S396" t="str">
            <v>08UK22</v>
          </cell>
          <cell r="U396">
            <v>1.8580099999999999</v>
          </cell>
        </row>
        <row r="397">
          <cell r="A397" t="str">
            <v>Cabling Coventry</v>
          </cell>
          <cell r="J397">
            <v>9.7789999999999999</v>
          </cell>
          <cell r="L397">
            <v>9.7789999999999999</v>
          </cell>
          <cell r="P397">
            <v>9.290049999999999</v>
          </cell>
          <cell r="S397" t="str">
            <v>08UK23</v>
          </cell>
          <cell r="U397">
            <v>9.290049999999999</v>
          </cell>
        </row>
        <row r="398">
          <cell r="A398" t="str">
            <v>Carpet and Decoration in Call Centre</v>
          </cell>
          <cell r="J398">
            <v>29.337</v>
          </cell>
          <cell r="L398">
            <v>29.337</v>
          </cell>
          <cell r="P398">
            <v>27.870149999999999</v>
          </cell>
          <cell r="S398" t="str">
            <v>08UK24</v>
          </cell>
          <cell r="U398">
            <v>27.870149999999999</v>
          </cell>
        </row>
        <row r="399">
          <cell r="A399" t="str">
            <v>Canteen furniture and decoration</v>
          </cell>
          <cell r="J399">
            <v>9.7789999999999999</v>
          </cell>
          <cell r="L399">
            <v>9.7789999999999999</v>
          </cell>
          <cell r="P399">
            <v>9.290049999999999</v>
          </cell>
          <cell r="S399" t="str">
            <v>08UK25</v>
          </cell>
          <cell r="U399">
            <v>9.290049999999999</v>
          </cell>
        </row>
        <row r="400">
          <cell r="A400" t="str">
            <v>Conveyor belt</v>
          </cell>
          <cell r="J400">
            <v>7.8231999999999999</v>
          </cell>
          <cell r="L400">
            <v>7.8231999999999999</v>
          </cell>
          <cell r="P400">
            <v>7.4320399999999998</v>
          </cell>
          <cell r="S400" t="str">
            <v>08UK26</v>
          </cell>
          <cell r="U400">
            <v>7.4320399999999998</v>
          </cell>
        </row>
        <row r="401">
          <cell r="A401" t="str">
            <v>Fire doors</v>
          </cell>
          <cell r="J401">
            <v>7.8231999999999999</v>
          </cell>
          <cell r="L401">
            <v>7.8231999999999999</v>
          </cell>
          <cell r="P401">
            <v>7.4320399999999998</v>
          </cell>
          <cell r="S401" t="str">
            <v>08UK27</v>
          </cell>
          <cell r="U401">
            <v>7.4320399999999998</v>
          </cell>
        </row>
        <row r="402">
          <cell r="A402" t="str">
            <v>Book Fairs - Northern</v>
          </cell>
          <cell r="U402">
            <v>0</v>
          </cell>
        </row>
        <row r="403">
          <cell r="A403" t="str">
            <v>Warehouse heater</v>
          </cell>
          <cell r="J403">
            <v>9.7789999999999999</v>
          </cell>
          <cell r="L403">
            <v>9.7789999999999999</v>
          </cell>
          <cell r="P403" t="str">
            <v>not approved</v>
          </cell>
          <cell r="U403" t="str">
            <v>NA</v>
          </cell>
        </row>
        <row r="404">
          <cell r="A404" t="str">
            <v>Fire door</v>
          </cell>
          <cell r="J404">
            <v>3.9116</v>
          </cell>
          <cell r="L404">
            <v>3.9116</v>
          </cell>
          <cell r="P404" t="str">
            <v>not approved</v>
          </cell>
          <cell r="U404" t="str">
            <v>NA</v>
          </cell>
        </row>
        <row r="405">
          <cell r="A405" t="str">
            <v>Book Fairs - S West</v>
          </cell>
          <cell r="U405">
            <v>0</v>
          </cell>
        </row>
        <row r="406">
          <cell r="A406" t="str">
            <v>Refurb - various</v>
          </cell>
          <cell r="J406">
            <v>117.348</v>
          </cell>
          <cell r="L406">
            <v>117.348</v>
          </cell>
          <cell r="P406" t="str">
            <v>not approved</v>
          </cell>
          <cell r="U406" t="str">
            <v>NA</v>
          </cell>
        </row>
        <row r="407">
          <cell r="A407" t="str">
            <v>Book Fairs - Dublin</v>
          </cell>
          <cell r="U407">
            <v>0</v>
          </cell>
        </row>
        <row r="408">
          <cell r="A408" t="str">
            <v>Pallet Racking and</v>
          </cell>
          <cell r="J408">
            <v>3.7160199999999999</v>
          </cell>
          <cell r="L408">
            <v>3.7160199999999999</v>
          </cell>
          <cell r="P408" t="str">
            <v>not approved</v>
          </cell>
          <cell r="U408" t="str">
            <v>NA</v>
          </cell>
        </row>
        <row r="409">
          <cell r="A409" t="str">
            <v>Leamington/London/ Southam/IT</v>
          </cell>
          <cell r="U409">
            <v>0</v>
          </cell>
        </row>
        <row r="410">
          <cell r="A410" t="str">
            <v>Phone system Leamington</v>
          </cell>
          <cell r="J410">
            <v>58.673999999999999</v>
          </cell>
          <cell r="L410">
            <v>58.673999999999999</v>
          </cell>
          <cell r="P410">
            <v>55.740299999999998</v>
          </cell>
          <cell r="S410" t="str">
            <v>08UK1</v>
          </cell>
          <cell r="U410">
            <v>55.740299999999998</v>
          </cell>
        </row>
        <row r="411">
          <cell r="A411" t="str">
            <v>50 chairs</v>
          </cell>
          <cell r="J411">
            <v>17.735194399999997</v>
          </cell>
          <cell r="L411">
            <v>17.735194399999997</v>
          </cell>
          <cell r="P411">
            <v>16.848434679999997</v>
          </cell>
          <cell r="S411" t="str">
            <v>08UK2</v>
          </cell>
          <cell r="U411">
            <v>16.848434679999997</v>
          </cell>
        </row>
        <row r="412">
          <cell r="A412" t="str">
            <v>Leamington/London</v>
          </cell>
          <cell r="U412">
            <v>0</v>
          </cell>
        </row>
        <row r="413">
          <cell r="A413" t="str">
            <v>Indesign software</v>
          </cell>
          <cell r="J413">
            <v>39.116</v>
          </cell>
          <cell r="L413">
            <v>39.116</v>
          </cell>
          <cell r="P413">
            <v>39.116</v>
          </cell>
          <cell r="S413" t="str">
            <v>08UK3</v>
          </cell>
          <cell r="U413">
            <v>39.116</v>
          </cell>
        </row>
        <row r="414">
          <cell r="A414" t="str">
            <v>London</v>
          </cell>
          <cell r="U414">
            <v>0</v>
          </cell>
        </row>
        <row r="415">
          <cell r="A415" t="str">
            <v xml:space="preserve">WAN equipment FTP,SDSL </v>
          </cell>
          <cell r="J415">
            <v>3.9116</v>
          </cell>
          <cell r="L415">
            <v>3.9116</v>
          </cell>
          <cell r="P415">
            <v>3.9116</v>
          </cell>
          <cell r="S415" t="str">
            <v>08UK4</v>
          </cell>
          <cell r="U415">
            <v>3.9116</v>
          </cell>
        </row>
        <row r="416">
          <cell r="A416" t="str">
            <v>Southam</v>
          </cell>
          <cell r="U416">
            <v>0</v>
          </cell>
        </row>
        <row r="417">
          <cell r="A417" t="str">
            <v xml:space="preserve">New warehouse roof </v>
          </cell>
          <cell r="J417">
            <v>391.16</v>
          </cell>
          <cell r="L417">
            <v>391.16</v>
          </cell>
          <cell r="P417">
            <v>391.16</v>
          </cell>
          <cell r="S417" t="str">
            <v>08UK5</v>
          </cell>
          <cell r="U417">
            <v>391.16</v>
          </cell>
        </row>
        <row r="418">
          <cell r="A418" t="str">
            <v>Sit on hoover</v>
          </cell>
          <cell r="J418">
            <v>27.3812</v>
          </cell>
          <cell r="L418">
            <v>27.3812</v>
          </cell>
          <cell r="P418" t="str">
            <v>not approved</v>
          </cell>
          <cell r="U418" t="str">
            <v>NA</v>
          </cell>
        </row>
        <row r="419">
          <cell r="A419" t="str">
            <v>Mezz extension</v>
          </cell>
          <cell r="J419">
            <v>113.43639999999999</v>
          </cell>
          <cell r="L419">
            <v>113.43639999999999</v>
          </cell>
          <cell r="P419">
            <v>113.43639999999999</v>
          </cell>
          <cell r="S419" t="str">
            <v>08UK6</v>
          </cell>
          <cell r="U419">
            <v>113.43639999999999</v>
          </cell>
        </row>
        <row r="420">
          <cell r="A420" t="str">
            <v>AS400</v>
          </cell>
          <cell r="J420">
            <v>195.58</v>
          </cell>
          <cell r="L420">
            <v>195.58</v>
          </cell>
          <cell r="P420">
            <v>195.58</v>
          </cell>
          <cell r="S420" t="str">
            <v>08UK7</v>
          </cell>
          <cell r="U420">
            <v>195.58</v>
          </cell>
        </row>
        <row r="421">
          <cell r="A421" t="str">
            <v>WAN upgrades</v>
          </cell>
          <cell r="J421">
            <v>39.116</v>
          </cell>
          <cell r="L421">
            <v>39.116</v>
          </cell>
          <cell r="P421">
            <v>37.160199999999996</v>
          </cell>
          <cell r="S421" t="str">
            <v>08UK8</v>
          </cell>
          <cell r="U421">
            <v>37.160199999999996</v>
          </cell>
        </row>
        <row r="422">
          <cell r="A422" t="str">
            <v>7 packing benches</v>
          </cell>
          <cell r="J422">
            <v>7.8231999999999999</v>
          </cell>
          <cell r="L422">
            <v>7.8231999999999999</v>
          </cell>
          <cell r="P422">
            <v>7.8231999999999999</v>
          </cell>
          <cell r="S422" t="str">
            <v>08UK9</v>
          </cell>
          <cell r="U422">
            <v>7.8231999999999999</v>
          </cell>
        </row>
        <row r="423">
          <cell r="A423" t="str">
            <v>20 rows of shelving</v>
          </cell>
          <cell r="J423">
            <v>22.491700000000002</v>
          </cell>
          <cell r="L423">
            <v>22.491700000000002</v>
          </cell>
          <cell r="P423">
            <v>22.491700000000002</v>
          </cell>
          <cell r="S423" t="str">
            <v>08UK10</v>
          </cell>
          <cell r="U423">
            <v>22.491700000000002</v>
          </cell>
        </row>
        <row r="424">
          <cell r="A424" t="str">
            <v>Repairs to bulk racking</v>
          </cell>
          <cell r="J424">
            <v>3.9116</v>
          </cell>
          <cell r="L424">
            <v>3.9116</v>
          </cell>
          <cell r="P424">
            <v>3.9116</v>
          </cell>
          <cell r="S424" t="str">
            <v>08UK11</v>
          </cell>
          <cell r="U424">
            <v>3.9116</v>
          </cell>
        </row>
        <row r="425">
          <cell r="A425" t="str">
            <v>Warehouse canteen refurbishment</v>
          </cell>
          <cell r="J425">
            <v>4.8895</v>
          </cell>
          <cell r="L425">
            <v>4.8895</v>
          </cell>
          <cell r="P425">
            <v>4.8895</v>
          </cell>
          <cell r="S425" t="str">
            <v>08UK12</v>
          </cell>
          <cell r="U425">
            <v>4.8895</v>
          </cell>
        </row>
        <row r="426">
          <cell r="A426" t="str">
            <v>Replace MGM Floor due to water damage</v>
          </cell>
          <cell r="J426">
            <v>9.7789999999999999</v>
          </cell>
          <cell r="L426">
            <v>9.7789999999999999</v>
          </cell>
          <cell r="P426">
            <v>9.7789999999999999</v>
          </cell>
          <cell r="S426" t="str">
            <v>08UK13</v>
          </cell>
          <cell r="U426">
            <v>9.7789999999999999</v>
          </cell>
        </row>
        <row r="427">
          <cell r="A427" t="str">
            <v>IT All Sites</v>
          </cell>
          <cell r="U427">
            <v>0</v>
          </cell>
        </row>
        <row r="428">
          <cell r="A428" t="str">
            <v>Web site</v>
          </cell>
          <cell r="J428">
            <v>254.25399999999999</v>
          </cell>
          <cell r="L428">
            <v>254.25399999999999</v>
          </cell>
          <cell r="P428">
            <v>254.25399999999999</v>
          </cell>
          <cell r="S428" t="str">
            <v>08UK14</v>
          </cell>
          <cell r="U428">
            <v>254.25399999999999</v>
          </cell>
        </row>
        <row r="429">
          <cell r="A429" t="str">
            <v>Web site - Education</v>
          </cell>
          <cell r="J429">
            <v>88.010999999999996</v>
          </cell>
          <cell r="L429">
            <v>88.010999999999996</v>
          </cell>
          <cell r="P429">
            <v>88.010999999999996</v>
          </cell>
          <cell r="S429" t="str">
            <v>08UK15</v>
          </cell>
          <cell r="U429">
            <v>88.010999999999996</v>
          </cell>
        </row>
        <row r="430">
          <cell r="A430" t="str">
            <v>Replacement servers</v>
          </cell>
          <cell r="J430">
            <v>19.558</v>
          </cell>
          <cell r="L430">
            <v>19.558</v>
          </cell>
          <cell r="P430">
            <v>19.558</v>
          </cell>
          <cell r="S430" t="str">
            <v>08UK16</v>
          </cell>
          <cell r="U430">
            <v>19.558</v>
          </cell>
        </row>
        <row r="431">
          <cell r="A431" t="str">
            <v>Server licensing</v>
          </cell>
          <cell r="J431">
            <v>39.116</v>
          </cell>
          <cell r="L431">
            <v>39.116</v>
          </cell>
          <cell r="P431">
            <v>39.116</v>
          </cell>
          <cell r="S431" t="str">
            <v>08UK17</v>
          </cell>
          <cell r="U431">
            <v>39.116</v>
          </cell>
        </row>
        <row r="432">
          <cell r="A432" t="str">
            <v>Blackberry licenses</v>
          </cell>
          <cell r="J432">
            <v>1.9558</v>
          </cell>
          <cell r="L432">
            <v>1.9558</v>
          </cell>
          <cell r="P432">
            <v>1.9558</v>
          </cell>
          <cell r="S432" t="str">
            <v>08UK18</v>
          </cell>
          <cell r="U432">
            <v>1.9558</v>
          </cell>
        </row>
        <row r="433">
          <cell r="A433" t="str">
            <v>Data Warehouse</v>
          </cell>
          <cell r="J433">
            <v>19.558</v>
          </cell>
          <cell r="L433">
            <v>19.558</v>
          </cell>
          <cell r="P433">
            <v>19.558</v>
          </cell>
          <cell r="S433" t="str">
            <v>08UK19</v>
          </cell>
          <cell r="U433">
            <v>19.558</v>
          </cell>
        </row>
        <row r="434">
          <cell r="A434" t="str">
            <v>LAN upgrades</v>
          </cell>
          <cell r="J434">
            <v>9.7789999999999999</v>
          </cell>
          <cell r="L434">
            <v>9.7789999999999999</v>
          </cell>
          <cell r="P434">
            <v>9.7789999999999999</v>
          </cell>
          <cell r="S434" t="str">
            <v>08UK20</v>
          </cell>
          <cell r="U434">
            <v>9.7789999999999999</v>
          </cell>
        </row>
        <row r="435">
          <cell r="A435" t="str">
            <v>Witney</v>
          </cell>
          <cell r="U435">
            <v>0</v>
          </cell>
        </row>
        <row r="436">
          <cell r="A436" t="str">
            <v>Essential electrical</v>
          </cell>
          <cell r="J436">
            <v>18.580100000000002</v>
          </cell>
          <cell r="L436">
            <v>18.580100000000002</v>
          </cell>
          <cell r="P436">
            <v>18.580100000000002</v>
          </cell>
          <cell r="S436" t="str">
            <v>08UK21</v>
          </cell>
          <cell r="U436">
            <v>18.580100000000002</v>
          </cell>
        </row>
        <row r="437">
          <cell r="A437" t="str">
            <v>UK TOTAL</v>
          </cell>
          <cell r="D437">
            <v>0</v>
          </cell>
          <cell r="F437">
            <v>857</v>
          </cell>
          <cell r="H437">
            <v>0</v>
          </cell>
          <cell r="J437">
            <v>1661.3895143999996</v>
          </cell>
          <cell r="L437">
            <v>1661.3895143999996</v>
          </cell>
          <cell r="P437">
            <v>1419.5481946799998</v>
          </cell>
          <cell r="Q437" t="str">
            <v>pending business discussion</v>
          </cell>
          <cell r="T437">
            <v>0</v>
          </cell>
          <cell r="U437">
            <v>1419.5481946799998</v>
          </cell>
        </row>
        <row r="439">
          <cell r="A439" t="str">
            <v>NEW ZEALAND</v>
          </cell>
        </row>
        <row r="440">
          <cell r="A440" t="str">
            <v>PC Replacement</v>
          </cell>
          <cell r="D440">
            <v>16.574999999999999</v>
          </cell>
          <cell r="F440">
            <v>16.574999999999999</v>
          </cell>
          <cell r="J440">
            <v>0</v>
          </cell>
          <cell r="L440">
            <v>0</v>
          </cell>
          <cell r="U440">
            <v>0</v>
          </cell>
        </row>
        <row r="441">
          <cell r="A441" t="str">
            <v>Fridge - Replacement</v>
          </cell>
          <cell r="F441">
            <v>0.66771393000000001</v>
          </cell>
          <cell r="J441">
            <v>0</v>
          </cell>
          <cell r="L441">
            <v>0</v>
          </cell>
          <cell r="U441">
            <v>0</v>
          </cell>
        </row>
        <row r="442">
          <cell r="A442" t="str">
            <v>PC - Media &amp; Technology</v>
          </cell>
          <cell r="F442">
            <v>3.0431699999999999</v>
          </cell>
          <cell r="J442">
            <v>0</v>
          </cell>
          <cell r="L442">
            <v>0</v>
          </cell>
          <cell r="U442">
            <v>0</v>
          </cell>
        </row>
        <row r="443">
          <cell r="A443" t="str">
            <v>Server - Media &amp; Technology</v>
          </cell>
          <cell r="F443">
            <v>14.936528100000002</v>
          </cell>
          <cell r="J443">
            <v>0</v>
          </cell>
          <cell r="L443">
            <v>0</v>
          </cell>
          <cell r="U443">
            <v>0</v>
          </cell>
        </row>
        <row r="444">
          <cell r="A444" t="str">
            <v>Wang Improvements</v>
          </cell>
          <cell r="D444">
            <v>33.15</v>
          </cell>
          <cell r="F444">
            <v>33.15</v>
          </cell>
          <cell r="J444">
            <v>0</v>
          </cell>
          <cell r="L444">
            <v>0</v>
          </cell>
          <cell r="U444">
            <v>0</v>
          </cell>
        </row>
        <row r="445">
          <cell r="A445" t="str">
            <v>Racking - Media &amp; Technology</v>
          </cell>
          <cell r="F445">
            <v>3.3273782100000004</v>
          </cell>
          <cell r="J445">
            <v>0</v>
          </cell>
          <cell r="L445">
            <v>0</v>
          </cell>
          <cell r="U445">
            <v>0</v>
          </cell>
        </row>
        <row r="446">
          <cell r="A446" t="str">
            <v>Racking - Christchurch</v>
          </cell>
          <cell r="F446">
            <v>3.7234013699999999</v>
          </cell>
          <cell r="J446">
            <v>0</v>
          </cell>
          <cell r="L446">
            <v>0</v>
          </cell>
          <cell r="U446">
            <v>0</v>
          </cell>
        </row>
        <row r="447">
          <cell r="A447" t="str">
            <v>Signage - Christchurch</v>
          </cell>
          <cell r="F447">
            <v>1.0110749999999999</v>
          </cell>
          <cell r="J447">
            <v>0</v>
          </cell>
          <cell r="L447">
            <v>0</v>
          </cell>
          <cell r="U447">
            <v>0</v>
          </cell>
        </row>
        <row r="448">
          <cell r="A448" t="str">
            <v>Trailer</v>
          </cell>
          <cell r="D448">
            <v>49.725000000000001</v>
          </cell>
          <cell r="F448">
            <v>46.276889490000002</v>
          </cell>
          <cell r="J448">
            <v>0</v>
          </cell>
          <cell r="L448">
            <v>0</v>
          </cell>
          <cell r="U448">
            <v>0</v>
          </cell>
        </row>
        <row r="449">
          <cell r="A449" t="str">
            <v>Book Fair Cases</v>
          </cell>
          <cell r="D449">
            <v>33.15</v>
          </cell>
          <cell r="F449">
            <v>48.730499999999999</v>
          </cell>
          <cell r="J449">
            <v>0</v>
          </cell>
          <cell r="L449">
            <v>0</v>
          </cell>
          <cell r="U449">
            <v>0</v>
          </cell>
        </row>
        <row r="450">
          <cell r="A450" t="str">
            <v>PC Replacement</v>
          </cell>
          <cell r="D450">
            <v>0</v>
          </cell>
          <cell r="F450">
            <v>0</v>
          </cell>
          <cell r="J450">
            <v>16.857500000000002</v>
          </cell>
          <cell r="L450">
            <v>16.857500000000002</v>
          </cell>
          <cell r="P450" t="str">
            <v>not approved</v>
          </cell>
          <cell r="U450" t="str">
            <v>NA</v>
          </cell>
        </row>
        <row r="451">
          <cell r="A451" t="str">
            <v>Web Development</v>
          </cell>
          <cell r="D451">
            <v>0</v>
          </cell>
          <cell r="F451">
            <v>0</v>
          </cell>
          <cell r="J451">
            <v>33.715000000000003</v>
          </cell>
          <cell r="L451">
            <v>33.715000000000003</v>
          </cell>
          <cell r="P451">
            <v>24</v>
          </cell>
          <cell r="S451" t="str">
            <v>08NZ1</v>
          </cell>
          <cell r="U451">
            <v>24</v>
          </cell>
        </row>
        <row r="452">
          <cell r="A452" t="str">
            <v>Wang Improvements</v>
          </cell>
          <cell r="D452">
            <v>0</v>
          </cell>
          <cell r="F452">
            <v>0</v>
          </cell>
          <cell r="J452">
            <v>33.715000000000003</v>
          </cell>
          <cell r="L452">
            <v>33.715000000000003</v>
          </cell>
          <cell r="P452">
            <v>34</v>
          </cell>
          <cell r="S452" t="str">
            <v>08NZ2</v>
          </cell>
          <cell r="U452">
            <v>34</v>
          </cell>
        </row>
        <row r="453">
          <cell r="A453" t="str">
            <v>Flow Racking</v>
          </cell>
          <cell r="D453">
            <v>0</v>
          </cell>
          <cell r="F453">
            <v>0</v>
          </cell>
          <cell r="J453">
            <v>50.572499999999998</v>
          </cell>
          <cell r="L453">
            <v>50.572499999999998</v>
          </cell>
          <cell r="P453">
            <v>51</v>
          </cell>
          <cell r="S453" t="str">
            <v>08NZ3</v>
          </cell>
          <cell r="U453">
            <v>51</v>
          </cell>
        </row>
        <row r="454">
          <cell r="A454" t="str">
            <v>Book Fair Cases</v>
          </cell>
          <cell r="D454">
            <v>0</v>
          </cell>
          <cell r="F454">
            <v>0</v>
          </cell>
          <cell r="J454">
            <v>50.572499999999998</v>
          </cell>
          <cell r="L454">
            <v>50.572499999999998</v>
          </cell>
          <cell r="P454">
            <v>51</v>
          </cell>
          <cell r="S454" t="str">
            <v>08NZ4</v>
          </cell>
          <cell r="U454">
            <v>51</v>
          </cell>
        </row>
        <row r="455">
          <cell r="A455" t="str">
            <v>NEW ZEALAND TOTAL</v>
          </cell>
          <cell r="D455">
            <v>132.6</v>
          </cell>
          <cell r="F455">
            <v>171.44165610000002</v>
          </cell>
          <cell r="H455">
            <v>0</v>
          </cell>
          <cell r="J455">
            <v>185.4325</v>
          </cell>
          <cell r="L455">
            <v>185.4325</v>
          </cell>
          <cell r="P455">
            <v>160</v>
          </cell>
          <cell r="T455">
            <v>0</v>
          </cell>
          <cell r="U455">
            <v>160</v>
          </cell>
        </row>
        <row r="457">
          <cell r="A457" t="str">
            <v>CHINA</v>
          </cell>
        </row>
        <row r="458">
          <cell r="A458" t="str">
            <v>Leasehold improvements</v>
          </cell>
          <cell r="D458">
            <v>317.5</v>
          </cell>
          <cell r="F458">
            <v>127.04016817831544</v>
          </cell>
          <cell r="J458">
            <v>218.42281879194627</v>
          </cell>
          <cell r="L458">
            <v>218.42281879194627</v>
          </cell>
          <cell r="N458">
            <v>345.46298697026168</v>
          </cell>
          <cell r="P458">
            <v>218</v>
          </cell>
          <cell r="S458" t="str">
            <v>08CHINA1</v>
          </cell>
          <cell r="U458">
            <v>218</v>
          </cell>
        </row>
        <row r="459">
          <cell r="A459" t="str">
            <v>Computer and equipment</v>
          </cell>
          <cell r="D459">
            <v>143</v>
          </cell>
          <cell r="F459">
            <v>60.884010000000004</v>
          </cell>
          <cell r="J459">
            <v>103.45637583892618</v>
          </cell>
          <cell r="L459">
            <v>103.45637583892618</v>
          </cell>
          <cell r="N459">
            <v>164.34038583892618</v>
          </cell>
          <cell r="P459">
            <v>103</v>
          </cell>
          <cell r="S459" t="str">
            <v>08CHINA2</v>
          </cell>
          <cell r="U459">
            <v>103</v>
          </cell>
        </row>
        <row r="460">
          <cell r="A460" t="str">
            <v>CHINA TOTAL</v>
          </cell>
          <cell r="D460">
            <v>460.5</v>
          </cell>
          <cell r="F460">
            <v>187.92417817831546</v>
          </cell>
          <cell r="H460">
            <v>0</v>
          </cell>
          <cell r="J460">
            <v>321.87919463087246</v>
          </cell>
          <cell r="L460">
            <v>321.87919463087246</v>
          </cell>
          <cell r="P460">
            <v>321</v>
          </cell>
          <cell r="T460">
            <v>0</v>
          </cell>
          <cell r="U460">
            <v>321</v>
          </cell>
        </row>
        <row r="462">
          <cell r="A462" t="str">
            <v>CARIBE</v>
          </cell>
        </row>
        <row r="463">
          <cell r="A463" t="str">
            <v>New Warehouse Facilities</v>
          </cell>
          <cell r="L463">
            <v>0</v>
          </cell>
          <cell r="P463">
            <v>0</v>
          </cell>
          <cell r="U463">
            <v>0</v>
          </cell>
        </row>
        <row r="464">
          <cell r="A464" t="str">
            <v xml:space="preserve">     Racks</v>
          </cell>
          <cell r="F464">
            <v>0</v>
          </cell>
          <cell r="H464">
            <v>0</v>
          </cell>
          <cell r="J464">
            <v>100</v>
          </cell>
          <cell r="L464">
            <v>100</v>
          </cell>
          <cell r="P464">
            <v>100</v>
          </cell>
          <cell r="S464" t="str">
            <v>08CARIBE1</v>
          </cell>
          <cell r="U464">
            <v>100</v>
          </cell>
        </row>
        <row r="465">
          <cell r="A465" t="str">
            <v xml:space="preserve">     Fingerlift</v>
          </cell>
          <cell r="H465">
            <v>0</v>
          </cell>
          <cell r="J465">
            <v>50</v>
          </cell>
          <cell r="L465">
            <v>50</v>
          </cell>
          <cell r="P465">
            <v>50</v>
          </cell>
          <cell r="S465" t="str">
            <v>08CARIBE2</v>
          </cell>
          <cell r="U465">
            <v>50</v>
          </cell>
        </row>
        <row r="466">
          <cell r="A466" t="str">
            <v xml:space="preserve">     Office Space Construction</v>
          </cell>
          <cell r="D466">
            <v>38</v>
          </cell>
          <cell r="F466">
            <v>8</v>
          </cell>
          <cell r="H466">
            <v>0</v>
          </cell>
          <cell r="J466">
            <v>25</v>
          </cell>
          <cell r="L466">
            <v>25</v>
          </cell>
          <cell r="N466">
            <v>33</v>
          </cell>
          <cell r="P466">
            <v>22.5</v>
          </cell>
          <cell r="S466" t="str">
            <v>08CARIBE3</v>
          </cell>
          <cell r="U466">
            <v>22.5</v>
          </cell>
        </row>
        <row r="467">
          <cell r="A467" t="str">
            <v xml:space="preserve">     Book Fair Bookcases</v>
          </cell>
          <cell r="D467">
            <v>32.5</v>
          </cell>
          <cell r="F467">
            <v>37</v>
          </cell>
          <cell r="H467">
            <v>5</v>
          </cell>
          <cell r="J467">
            <v>20</v>
          </cell>
          <cell r="L467">
            <v>25</v>
          </cell>
          <cell r="N467">
            <v>62</v>
          </cell>
          <cell r="P467">
            <v>25</v>
          </cell>
          <cell r="S467" t="str">
            <v>08CARIBE4</v>
          </cell>
          <cell r="U467">
            <v>25</v>
          </cell>
        </row>
        <row r="468">
          <cell r="A468" t="str">
            <v>Grolier Office Remodelation (Collections Call Center)</v>
          </cell>
          <cell r="P468">
            <v>0</v>
          </cell>
          <cell r="U468">
            <v>0</v>
          </cell>
        </row>
        <row r="469">
          <cell r="A469" t="str">
            <v xml:space="preserve">     Office Construction</v>
          </cell>
          <cell r="F469">
            <v>4</v>
          </cell>
          <cell r="H469">
            <v>0</v>
          </cell>
          <cell r="J469">
            <v>60</v>
          </cell>
          <cell r="L469">
            <v>60</v>
          </cell>
          <cell r="N469">
            <v>64</v>
          </cell>
          <cell r="P469">
            <v>54</v>
          </cell>
          <cell r="S469" t="str">
            <v>08CARIBE5</v>
          </cell>
          <cell r="U469">
            <v>54</v>
          </cell>
        </row>
        <row r="470">
          <cell r="A470" t="str">
            <v xml:space="preserve">     Computers/Software</v>
          </cell>
          <cell r="D470">
            <v>28.5</v>
          </cell>
          <cell r="F470">
            <v>153</v>
          </cell>
          <cell r="H470">
            <v>15</v>
          </cell>
          <cell r="J470">
            <v>0</v>
          </cell>
          <cell r="L470">
            <v>15</v>
          </cell>
          <cell r="N470">
            <v>168</v>
          </cell>
          <cell r="P470">
            <v>13</v>
          </cell>
          <cell r="S470" t="str">
            <v>08CARIBE6</v>
          </cell>
          <cell r="U470">
            <v>13</v>
          </cell>
        </row>
        <row r="471">
          <cell r="A471" t="str">
            <v>CARIBE TOTAL</v>
          </cell>
          <cell r="D471">
            <v>99</v>
          </cell>
          <cell r="F471">
            <v>202</v>
          </cell>
          <cell r="H471">
            <v>20</v>
          </cell>
          <cell r="J471">
            <v>255</v>
          </cell>
          <cell r="L471">
            <v>275</v>
          </cell>
          <cell r="P471">
            <v>264.5</v>
          </cell>
          <cell r="T471">
            <v>0</v>
          </cell>
          <cell r="U471">
            <v>264.5</v>
          </cell>
        </row>
        <row r="473">
          <cell r="A473" t="str">
            <v>ARGENTINA</v>
          </cell>
        </row>
        <row r="474">
          <cell r="A474" t="str">
            <v>Buy 2 Notebooks for premium fairs</v>
          </cell>
          <cell r="J474">
            <v>1.9020000000000001</v>
          </cell>
          <cell r="L474">
            <v>1.9020000000000001</v>
          </cell>
          <cell r="P474" t="str">
            <v>not approved</v>
          </cell>
          <cell r="U474" t="str">
            <v>NA</v>
          </cell>
        </row>
        <row r="475">
          <cell r="A475" t="str">
            <v xml:space="preserve"> Create a Web Page</v>
          </cell>
          <cell r="J475">
            <v>9.51</v>
          </cell>
          <cell r="L475">
            <v>9.51</v>
          </cell>
          <cell r="P475">
            <v>0</v>
          </cell>
          <cell r="U475">
            <v>0</v>
          </cell>
        </row>
        <row r="476">
          <cell r="A476" t="str">
            <v>Office Equipment</v>
          </cell>
          <cell r="J476">
            <v>4.4379999999999997</v>
          </cell>
          <cell r="L476">
            <v>4.4379999999999997</v>
          </cell>
          <cell r="P476">
            <v>0</v>
          </cell>
          <cell r="U476">
            <v>0</v>
          </cell>
        </row>
        <row r="477">
          <cell r="A477" t="str">
            <v>Software Upgrade</v>
          </cell>
          <cell r="J477">
            <v>9.51</v>
          </cell>
          <cell r="L477">
            <v>9.51</v>
          </cell>
          <cell r="P477">
            <v>5</v>
          </cell>
          <cell r="S477" t="str">
            <v>08ARGNT1</v>
          </cell>
          <cell r="U477">
            <v>5</v>
          </cell>
        </row>
        <row r="478">
          <cell r="A478" t="str">
            <v>ARGENTINA TOTAL</v>
          </cell>
          <cell r="D478">
            <v>0</v>
          </cell>
          <cell r="F478">
            <v>-5</v>
          </cell>
          <cell r="H478">
            <v>0</v>
          </cell>
          <cell r="J478">
            <v>25.36</v>
          </cell>
          <cell r="L478">
            <v>25.36</v>
          </cell>
          <cell r="P478">
            <v>5</v>
          </cell>
          <cell r="T478">
            <v>0</v>
          </cell>
          <cell r="U478">
            <v>5</v>
          </cell>
        </row>
        <row r="480">
          <cell r="A480" t="str">
            <v>MALAYSIA</v>
          </cell>
        </row>
        <row r="481">
          <cell r="A481" t="str">
            <v>Machinery &amp; Equipment</v>
          </cell>
          <cell r="D481">
            <v>0</v>
          </cell>
          <cell r="F481">
            <v>39.700000000000003</v>
          </cell>
          <cell r="H481">
            <v>0</v>
          </cell>
          <cell r="J481">
            <v>2.9</v>
          </cell>
          <cell r="L481">
            <v>2.9</v>
          </cell>
          <cell r="N481">
            <v>42.6</v>
          </cell>
          <cell r="P481">
            <v>2.1749999999999998</v>
          </cell>
          <cell r="S481" t="str">
            <v>08MALAY1</v>
          </cell>
          <cell r="U481">
            <v>2.1749999999999998</v>
          </cell>
        </row>
        <row r="482">
          <cell r="A482" t="str">
            <v>Renovation &amp; Furniture</v>
          </cell>
          <cell r="D482">
            <v>12.2</v>
          </cell>
          <cell r="F482">
            <v>8.9</v>
          </cell>
          <cell r="H482">
            <v>0</v>
          </cell>
          <cell r="J482">
            <v>27.6</v>
          </cell>
          <cell r="L482">
            <v>27.6</v>
          </cell>
          <cell r="N482">
            <v>36.5</v>
          </cell>
          <cell r="P482" t="str">
            <v>not approved</v>
          </cell>
          <cell r="U482" t="str">
            <v>NA</v>
          </cell>
        </row>
        <row r="483">
          <cell r="A483" t="str">
            <v>Delivery Van</v>
          </cell>
          <cell r="D483">
            <v>19</v>
          </cell>
          <cell r="F483">
            <v>0</v>
          </cell>
          <cell r="H483">
            <v>0</v>
          </cell>
          <cell r="J483">
            <v>43.6</v>
          </cell>
          <cell r="L483">
            <v>43.6</v>
          </cell>
          <cell r="P483">
            <v>32.700000000000003</v>
          </cell>
          <cell r="S483" t="str">
            <v>08MALAY2</v>
          </cell>
          <cell r="U483">
            <v>32.700000000000003</v>
          </cell>
        </row>
        <row r="484">
          <cell r="A484" t="str">
            <v>Computer Hardware</v>
          </cell>
          <cell r="D484">
            <v>19</v>
          </cell>
          <cell r="F484">
            <v>12.5</v>
          </cell>
          <cell r="H484">
            <v>0</v>
          </cell>
          <cell r="J484">
            <v>35.5</v>
          </cell>
          <cell r="L484">
            <v>35.5</v>
          </cell>
          <cell r="N484">
            <v>48</v>
          </cell>
          <cell r="P484">
            <v>26.625</v>
          </cell>
          <cell r="S484" t="str">
            <v>08MALAY3</v>
          </cell>
          <cell r="U484">
            <v>26.625</v>
          </cell>
        </row>
        <row r="485">
          <cell r="A485" t="str">
            <v>Computer Software</v>
          </cell>
          <cell r="D485">
            <v>8.1</v>
          </cell>
          <cell r="F485">
            <v>10</v>
          </cell>
          <cell r="H485">
            <v>0</v>
          </cell>
          <cell r="J485">
            <v>11.6</v>
          </cell>
          <cell r="L485">
            <v>11.6</v>
          </cell>
          <cell r="N485">
            <v>21.6</v>
          </cell>
          <cell r="P485">
            <v>8.6999999999999993</v>
          </cell>
          <cell r="S485" t="str">
            <v>08MALAY4</v>
          </cell>
          <cell r="U485">
            <v>8.6999999999999993</v>
          </cell>
        </row>
        <row r="486">
          <cell r="A486" t="str">
            <v>MALAYSIA TOTAL</v>
          </cell>
          <cell r="D486">
            <v>58.300000000000004</v>
          </cell>
          <cell r="F486">
            <v>71.099999999999994</v>
          </cell>
          <cell r="H486">
            <v>0</v>
          </cell>
          <cell r="J486">
            <v>121.19999999999999</v>
          </cell>
          <cell r="L486">
            <v>121.19999999999999</v>
          </cell>
          <cell r="P486">
            <v>70.2</v>
          </cell>
          <cell r="T486">
            <v>0</v>
          </cell>
          <cell r="U486">
            <v>70.2</v>
          </cell>
        </row>
        <row r="488">
          <cell r="A488" t="str">
            <v>THAILAND</v>
          </cell>
        </row>
        <row r="489">
          <cell r="A489" t="str">
            <v>Van for delivery</v>
          </cell>
          <cell r="D489">
            <v>43.74</v>
          </cell>
          <cell r="F489">
            <v>26.3</v>
          </cell>
          <cell r="H489">
            <v>21.04</v>
          </cell>
          <cell r="J489">
            <v>0</v>
          </cell>
          <cell r="L489">
            <v>21.04</v>
          </cell>
          <cell r="N489">
            <v>47.34</v>
          </cell>
          <cell r="P489">
            <v>15.78</v>
          </cell>
          <cell r="S489" t="str">
            <v>08THAIL1</v>
          </cell>
          <cell r="U489">
            <v>15.78</v>
          </cell>
        </row>
        <row r="490">
          <cell r="A490" t="str">
            <v xml:space="preserve">Leasehold Improvement </v>
          </cell>
          <cell r="D490">
            <v>4.8600000000000003</v>
          </cell>
          <cell r="F490">
            <v>55.32935088</v>
          </cell>
          <cell r="H490">
            <v>5.26</v>
          </cell>
          <cell r="J490">
            <v>0</v>
          </cell>
          <cell r="L490">
            <v>5.26</v>
          </cell>
          <cell r="N490">
            <v>60.589350879999998</v>
          </cell>
          <cell r="P490">
            <v>3.9449999999999998</v>
          </cell>
          <cell r="S490" t="str">
            <v>08THAIL2</v>
          </cell>
          <cell r="U490">
            <v>3.9449999999999998</v>
          </cell>
        </row>
        <row r="491">
          <cell r="A491" t="str">
            <v>Furniture &amp; Fixture</v>
          </cell>
          <cell r="D491">
            <v>0</v>
          </cell>
          <cell r="F491">
            <v>32.709572999999999</v>
          </cell>
          <cell r="H491">
            <v>0</v>
          </cell>
          <cell r="J491">
            <v>9.9749999999999996</v>
          </cell>
          <cell r="L491">
            <v>9.9749999999999996</v>
          </cell>
          <cell r="N491">
            <v>42.684573</v>
          </cell>
          <cell r="P491">
            <v>7.4812499999999993</v>
          </cell>
          <cell r="S491" t="str">
            <v>08THAIL3</v>
          </cell>
          <cell r="U491">
            <v>7.4812499999999993</v>
          </cell>
        </row>
        <row r="492">
          <cell r="A492" t="str">
            <v>Computer Hardware &amp; Software</v>
          </cell>
          <cell r="D492">
            <v>12.93975</v>
          </cell>
          <cell r="F492">
            <v>8.8016884480000002</v>
          </cell>
          <cell r="H492">
            <v>0</v>
          </cell>
          <cell r="J492">
            <v>10.579998</v>
          </cell>
          <cell r="L492">
            <v>10.579998</v>
          </cell>
          <cell r="N492">
            <v>19.381686448</v>
          </cell>
          <cell r="P492">
            <v>7.9349984999999998</v>
          </cell>
          <cell r="S492" t="str">
            <v>08THAIL4</v>
          </cell>
          <cell r="U492">
            <v>7.9349984999999998</v>
          </cell>
        </row>
        <row r="493">
          <cell r="A493" t="str">
            <v>Automobile &amp; Truck</v>
          </cell>
          <cell r="D493">
            <v>0</v>
          </cell>
          <cell r="F493">
            <v>0</v>
          </cell>
          <cell r="H493">
            <v>0</v>
          </cell>
          <cell r="J493">
            <v>8.5500000000000007</v>
          </cell>
          <cell r="L493">
            <v>8.5500000000000007</v>
          </cell>
          <cell r="P493">
            <v>6.4125000000000005</v>
          </cell>
          <cell r="S493" t="str">
            <v>08THAIL5</v>
          </cell>
          <cell r="U493">
            <v>6.4125000000000005</v>
          </cell>
        </row>
        <row r="494">
          <cell r="A494" t="str">
            <v>THAILAND TOTAL</v>
          </cell>
          <cell r="D494">
            <v>61.539749999999998</v>
          </cell>
          <cell r="F494">
            <v>123.140612328</v>
          </cell>
          <cell r="H494">
            <v>26.299999999999997</v>
          </cell>
          <cell r="J494">
            <v>29.104997999999998</v>
          </cell>
          <cell r="L494">
            <v>55.404997999999992</v>
          </cell>
          <cell r="P494">
            <v>41.553748499999998</v>
          </cell>
          <cell r="T494">
            <v>0</v>
          </cell>
          <cell r="U494">
            <v>41.553748499999998</v>
          </cell>
        </row>
        <row r="496">
          <cell r="A496" t="str">
            <v>MEXICO</v>
          </cell>
        </row>
        <row r="497">
          <cell r="A497" t="str">
            <v>Server &amp; other upgrades</v>
          </cell>
          <cell r="D497">
            <v>7.9144154200888561</v>
          </cell>
          <cell r="J497">
            <v>6.5786000000000007</v>
          </cell>
          <cell r="L497">
            <v>6.5786000000000007</v>
          </cell>
          <cell r="P497">
            <v>5</v>
          </cell>
          <cell r="S497" t="str">
            <v>08MEX1</v>
          </cell>
          <cell r="U497">
            <v>5</v>
          </cell>
        </row>
        <row r="498">
          <cell r="A498" t="str">
            <v>Major maintenance to Offices &amp; Warehouse</v>
          </cell>
          <cell r="D498">
            <v>3.9116</v>
          </cell>
          <cell r="J498">
            <v>11.0236</v>
          </cell>
          <cell r="L498">
            <v>11.0236</v>
          </cell>
          <cell r="P498">
            <v>10</v>
          </cell>
          <cell r="S498" t="str">
            <v>08MEX2</v>
          </cell>
          <cell r="U498">
            <v>10</v>
          </cell>
        </row>
        <row r="499">
          <cell r="A499" t="str">
            <v>Transportation Equipment</v>
          </cell>
          <cell r="D499">
            <v>31.5595</v>
          </cell>
          <cell r="J499">
            <v>31.5595</v>
          </cell>
          <cell r="L499">
            <v>31.5595</v>
          </cell>
          <cell r="P499" t="str">
            <v>not approved</v>
          </cell>
          <cell r="U499" t="str">
            <v>NA</v>
          </cell>
        </row>
        <row r="500">
          <cell r="A500" t="str">
            <v>Tools and Warehouse Equipment</v>
          </cell>
          <cell r="D500">
            <v>23.247638208190814</v>
          </cell>
          <cell r="F500">
            <v>5.5402480000000001</v>
          </cell>
          <cell r="H500">
            <v>0</v>
          </cell>
          <cell r="J500">
            <v>0</v>
          </cell>
          <cell r="L500">
            <v>0</v>
          </cell>
          <cell r="U500">
            <v>0</v>
          </cell>
        </row>
        <row r="501">
          <cell r="A501" t="str">
            <v>MEXICO TOTAL</v>
          </cell>
          <cell r="D501">
            <v>66.633153628279672</v>
          </cell>
          <cell r="F501">
            <v>5.5402480000000001</v>
          </cell>
          <cell r="H501">
            <v>0</v>
          </cell>
          <cell r="J501">
            <v>49.161699999999996</v>
          </cell>
          <cell r="L501">
            <v>49.161699999999996</v>
          </cell>
          <cell r="P501">
            <v>15</v>
          </cell>
          <cell r="T501">
            <v>0</v>
          </cell>
          <cell r="U501">
            <v>15</v>
          </cell>
        </row>
        <row r="502">
          <cell r="U502">
            <v>0</v>
          </cell>
        </row>
        <row r="503">
          <cell r="A503" t="str">
            <v>EXPORT</v>
          </cell>
          <cell r="D503">
            <v>0</v>
          </cell>
          <cell r="F503">
            <v>40</v>
          </cell>
          <cell r="L503">
            <v>0</v>
          </cell>
          <cell r="P503" t="str">
            <v>not approved</v>
          </cell>
          <cell r="T503">
            <v>0</v>
          </cell>
          <cell r="U503" t="str">
            <v>NA</v>
          </cell>
        </row>
        <row r="505">
          <cell r="A505" t="str">
            <v>OVERHEADS</v>
          </cell>
        </row>
        <row r="507">
          <cell r="A507" t="str">
            <v>CORPORATE COMMUNICATIONS</v>
          </cell>
        </row>
        <row r="508">
          <cell r="A508" t="str">
            <v xml:space="preserve">Intranet Technology Enhancements </v>
          </cell>
          <cell r="J508">
            <v>35</v>
          </cell>
          <cell r="L508">
            <v>35</v>
          </cell>
          <cell r="P508">
            <v>35</v>
          </cell>
          <cell r="U508">
            <v>35</v>
          </cell>
        </row>
        <row r="509">
          <cell r="A509" t="str">
            <v>CORPORATE COMMUNICATIONS TOTAL</v>
          </cell>
          <cell r="D509">
            <v>0</v>
          </cell>
          <cell r="F509">
            <v>0</v>
          </cell>
          <cell r="H509">
            <v>0</v>
          </cell>
          <cell r="J509">
            <v>35</v>
          </cell>
          <cell r="L509">
            <v>35</v>
          </cell>
          <cell r="P509">
            <v>35</v>
          </cell>
          <cell r="T509">
            <v>0</v>
          </cell>
          <cell r="U509">
            <v>35</v>
          </cell>
        </row>
        <row r="511">
          <cell r="A511" t="str">
            <v>eSCHOLASTIC</v>
          </cell>
        </row>
        <row r="512">
          <cell r="A512" t="str">
            <v>Technology Purchases</v>
          </cell>
          <cell r="L512">
            <v>0</v>
          </cell>
          <cell r="U512">
            <v>0</v>
          </cell>
        </row>
        <row r="513">
          <cell r="A513" t="str">
            <v>P690 Server Replacement</v>
          </cell>
          <cell r="D513">
            <v>1000</v>
          </cell>
          <cell r="F513">
            <v>1021.3</v>
          </cell>
          <cell r="J513">
            <v>600</v>
          </cell>
          <cell r="L513">
            <v>600</v>
          </cell>
          <cell r="N513">
            <v>1621.3</v>
          </cell>
          <cell r="P513">
            <v>600</v>
          </cell>
          <cell r="S513" t="str">
            <v>07E15</v>
          </cell>
          <cell r="U513">
            <v>600</v>
          </cell>
        </row>
        <row r="514">
          <cell r="A514" t="str">
            <v xml:space="preserve">Business Continuity </v>
          </cell>
          <cell r="D514">
            <v>600</v>
          </cell>
          <cell r="F514">
            <v>0</v>
          </cell>
          <cell r="J514">
            <v>600</v>
          </cell>
          <cell r="L514">
            <v>600</v>
          </cell>
          <cell r="P514">
            <v>600</v>
          </cell>
          <cell r="S514" t="str">
            <v>08E1</v>
          </cell>
          <cell r="U514">
            <v>600</v>
          </cell>
        </row>
        <row r="515">
          <cell r="A515" t="str">
            <v xml:space="preserve">LDAP Software </v>
          </cell>
          <cell r="D515">
            <v>150</v>
          </cell>
          <cell r="F515">
            <v>150</v>
          </cell>
          <cell r="J515">
            <v>150</v>
          </cell>
          <cell r="L515">
            <v>150</v>
          </cell>
          <cell r="N515">
            <v>300</v>
          </cell>
          <cell r="P515">
            <v>150</v>
          </cell>
          <cell r="S515" t="str">
            <v>07E10</v>
          </cell>
          <cell r="U515">
            <v>150</v>
          </cell>
        </row>
        <row r="516">
          <cell r="A516" t="str">
            <v>Server Expansion / Replacement</v>
          </cell>
          <cell r="J516">
            <v>150</v>
          </cell>
          <cell r="L516">
            <v>150</v>
          </cell>
          <cell r="P516">
            <v>150</v>
          </cell>
          <cell r="S516" t="str">
            <v>08E2</v>
          </cell>
          <cell r="U516">
            <v>150</v>
          </cell>
        </row>
        <row r="517">
          <cell r="A517" t="str">
            <v>Network Expansion</v>
          </cell>
          <cell r="J517">
            <v>100</v>
          </cell>
          <cell r="L517">
            <v>100</v>
          </cell>
          <cell r="P517">
            <v>100</v>
          </cell>
          <cell r="S517" t="str">
            <v>08E3</v>
          </cell>
          <cell r="U517">
            <v>100</v>
          </cell>
        </row>
        <row r="518">
          <cell r="A518" t="str">
            <v xml:space="preserve">Software Purchase </v>
          </cell>
          <cell r="J518">
            <v>200</v>
          </cell>
          <cell r="L518">
            <v>200</v>
          </cell>
          <cell r="P518">
            <v>200</v>
          </cell>
          <cell r="S518" t="str">
            <v>08E4</v>
          </cell>
          <cell r="T518">
            <v>-87.444999999999993</v>
          </cell>
          <cell r="U518">
            <v>112.55500000000001</v>
          </cell>
        </row>
        <row r="519">
          <cell r="A519" t="str">
            <v>Endeca Licensing</v>
          </cell>
          <cell r="F519">
            <v>500</v>
          </cell>
          <cell r="J519">
            <v>125</v>
          </cell>
          <cell r="L519">
            <v>125</v>
          </cell>
          <cell r="P519">
            <v>125</v>
          </cell>
          <cell r="S519" t="str">
            <v>08E5</v>
          </cell>
          <cell r="U519">
            <v>125</v>
          </cell>
        </row>
        <row r="520">
          <cell r="A520" t="str">
            <v>MS Project Rollout</v>
          </cell>
          <cell r="D520">
            <v>105</v>
          </cell>
          <cell r="F520">
            <v>105</v>
          </cell>
          <cell r="U520">
            <v>0</v>
          </cell>
        </row>
        <row r="521">
          <cell r="A521" t="str">
            <v>Wintel server Replacement</v>
          </cell>
          <cell r="D521">
            <v>250</v>
          </cell>
          <cell r="F521">
            <v>250</v>
          </cell>
          <cell r="U521">
            <v>0</v>
          </cell>
        </row>
        <row r="522">
          <cell r="A522" t="str">
            <v>Disk Storage Replacement</v>
          </cell>
          <cell r="D522">
            <v>300</v>
          </cell>
          <cell r="F522">
            <v>300</v>
          </cell>
          <cell r="U522">
            <v>0</v>
          </cell>
        </row>
        <row r="523">
          <cell r="A523" t="str">
            <v>Core Network Switch Replacement</v>
          </cell>
          <cell r="D523">
            <v>350</v>
          </cell>
          <cell r="F523">
            <v>350</v>
          </cell>
          <cell r="U523">
            <v>0</v>
          </cell>
        </row>
        <row r="524">
          <cell r="A524" t="str">
            <v>Enterprise Data Backup Solution</v>
          </cell>
          <cell r="D524">
            <v>350</v>
          </cell>
          <cell r="F524">
            <v>350</v>
          </cell>
          <cell r="U524">
            <v>0</v>
          </cell>
        </row>
        <row r="525">
          <cell r="A525" t="str">
            <v>Websphere Licenses</v>
          </cell>
          <cell r="D525">
            <v>500</v>
          </cell>
          <cell r="F525">
            <v>500</v>
          </cell>
          <cell r="U525">
            <v>0</v>
          </cell>
        </row>
        <row r="526">
          <cell r="A526" t="str">
            <v>Test Director Licensing</v>
          </cell>
          <cell r="D526">
            <v>65</v>
          </cell>
          <cell r="F526">
            <v>65</v>
          </cell>
          <cell r="U526">
            <v>0</v>
          </cell>
        </row>
        <row r="527">
          <cell r="A527" t="str">
            <v>Enterprise Change Management Platform</v>
          </cell>
          <cell r="D527">
            <v>150</v>
          </cell>
          <cell r="F527">
            <v>50</v>
          </cell>
          <cell r="U527">
            <v>0</v>
          </cell>
        </row>
        <row r="528">
          <cell r="A528" t="str">
            <v>Internal Capitalization of Software Development</v>
          </cell>
          <cell r="U528">
            <v>0</v>
          </cell>
        </row>
        <row r="529">
          <cell r="A529" t="str">
            <v>Capitalization of Software Development</v>
          </cell>
          <cell r="D529">
            <v>1500</v>
          </cell>
          <cell r="F529">
            <v>1500</v>
          </cell>
          <cell r="J529">
            <v>1500</v>
          </cell>
          <cell r="L529">
            <v>1500</v>
          </cell>
          <cell r="N529">
            <v>3000</v>
          </cell>
          <cell r="P529">
            <v>1500</v>
          </cell>
          <cell r="S529" t="str">
            <v>08E6</v>
          </cell>
          <cell r="T529">
            <v>-1500</v>
          </cell>
          <cell r="U529">
            <v>0</v>
          </cell>
        </row>
        <row r="530">
          <cell r="A530" t="str">
            <v>Strategic Projects</v>
          </cell>
          <cell r="L530">
            <v>0</v>
          </cell>
          <cell r="U530">
            <v>0</v>
          </cell>
        </row>
        <row r="531">
          <cell r="A531" t="str">
            <v>Relauch Teacher Site</v>
          </cell>
          <cell r="B531" t="str">
            <v>STRATEGIC</v>
          </cell>
          <cell r="J531">
            <v>300</v>
          </cell>
          <cell r="L531">
            <v>300</v>
          </cell>
          <cell r="P531">
            <v>300</v>
          </cell>
          <cell r="S531" t="str">
            <v>08E7</v>
          </cell>
          <cell r="U531">
            <v>300</v>
          </cell>
        </row>
        <row r="532">
          <cell r="A532" t="str">
            <v>Teacher Book Wizard</v>
          </cell>
          <cell r="B532" t="str">
            <v>STRATEGIC</v>
          </cell>
          <cell r="D532">
            <v>510</v>
          </cell>
          <cell r="F532">
            <v>510</v>
          </cell>
          <cell r="J532">
            <v>725</v>
          </cell>
          <cell r="L532">
            <v>725</v>
          </cell>
          <cell r="N532">
            <v>1235</v>
          </cell>
          <cell r="P532">
            <v>725</v>
          </cell>
          <cell r="S532" t="str">
            <v>07E3</v>
          </cell>
          <cell r="T532">
            <v>-725</v>
          </cell>
          <cell r="U532">
            <v>0</v>
          </cell>
        </row>
        <row r="533">
          <cell r="A533" t="str">
            <v>Printables Phase II</v>
          </cell>
          <cell r="B533" t="str">
            <v>STRATEGIC</v>
          </cell>
          <cell r="D533">
            <v>250</v>
          </cell>
          <cell r="F533">
            <v>250</v>
          </cell>
          <cell r="J533">
            <v>536</v>
          </cell>
          <cell r="L533">
            <v>536</v>
          </cell>
          <cell r="N533">
            <v>786</v>
          </cell>
          <cell r="P533">
            <v>536</v>
          </cell>
          <cell r="S533" t="str">
            <v>07E1</v>
          </cell>
          <cell r="U533">
            <v>536</v>
          </cell>
        </row>
        <row r="534">
          <cell r="A534" t="str">
            <v>Classroom Home Page Builder</v>
          </cell>
          <cell r="B534" t="str">
            <v>STRATEGIC</v>
          </cell>
          <cell r="J534">
            <v>180</v>
          </cell>
          <cell r="L534">
            <v>180</v>
          </cell>
          <cell r="P534">
            <v>180</v>
          </cell>
          <cell r="S534" t="str">
            <v>08E8</v>
          </cell>
          <cell r="U534">
            <v>180</v>
          </cell>
        </row>
        <row r="535">
          <cell r="A535" t="str">
            <v>TeachersPayTeachers</v>
          </cell>
          <cell r="B535" t="str">
            <v>STRATEGIC</v>
          </cell>
          <cell r="J535">
            <v>105</v>
          </cell>
          <cell r="L535">
            <v>105</v>
          </cell>
          <cell r="P535">
            <v>105</v>
          </cell>
          <cell r="S535" t="str">
            <v>08E9</v>
          </cell>
          <cell r="U535">
            <v>105</v>
          </cell>
        </row>
        <row r="536">
          <cell r="A536" t="str">
            <v>Scholastic 3.0 Phase II/III</v>
          </cell>
          <cell r="B536" t="str">
            <v>STRATEGIC</v>
          </cell>
          <cell r="D536">
            <v>1020</v>
          </cell>
          <cell r="F536">
            <v>870</v>
          </cell>
          <cell r="J536">
            <v>900</v>
          </cell>
          <cell r="L536">
            <v>900</v>
          </cell>
          <cell r="N536">
            <v>1770</v>
          </cell>
          <cell r="P536">
            <v>900</v>
          </cell>
          <cell r="S536" t="str">
            <v>06E11</v>
          </cell>
          <cell r="T536">
            <v>-900</v>
          </cell>
          <cell r="U536">
            <v>0</v>
          </cell>
        </row>
        <row r="537">
          <cell r="A537" t="str">
            <v>Online Learning Services Launch and Phase II</v>
          </cell>
          <cell r="B537" t="str">
            <v>STRATEGIC</v>
          </cell>
          <cell r="D537">
            <v>240</v>
          </cell>
          <cell r="F537">
            <v>1000</v>
          </cell>
          <cell r="J537">
            <v>395</v>
          </cell>
          <cell r="L537">
            <v>395</v>
          </cell>
          <cell r="N537">
            <v>1395</v>
          </cell>
          <cell r="P537">
            <v>0</v>
          </cell>
          <cell r="Q537" t="str">
            <v>pending business discussion</v>
          </cell>
          <cell r="R537">
            <v>395</v>
          </cell>
          <cell r="S537" t="str">
            <v>07E4</v>
          </cell>
          <cell r="U537">
            <v>0</v>
          </cell>
        </row>
        <row r="538">
          <cell r="A538" t="str">
            <v>Parents Site Phase II</v>
          </cell>
          <cell r="B538" t="str">
            <v>STRATEGIC</v>
          </cell>
          <cell r="J538">
            <v>80</v>
          </cell>
          <cell r="L538">
            <v>80</v>
          </cell>
          <cell r="P538">
            <v>80</v>
          </cell>
          <cell r="S538" t="str">
            <v>08E12</v>
          </cell>
          <cell r="U538">
            <v>80</v>
          </cell>
        </row>
        <row r="539">
          <cell r="A539" t="str">
            <v>Stores Rebuild</v>
          </cell>
          <cell r="B539" t="str">
            <v>STRATEGIC</v>
          </cell>
          <cell r="D539">
            <v>360</v>
          </cell>
          <cell r="F539">
            <v>710</v>
          </cell>
          <cell r="J539">
            <v>200</v>
          </cell>
          <cell r="L539">
            <v>200</v>
          </cell>
          <cell r="N539">
            <v>910</v>
          </cell>
          <cell r="P539">
            <v>200</v>
          </cell>
          <cell r="S539" t="str">
            <v>07E5</v>
          </cell>
          <cell r="U539">
            <v>200</v>
          </cell>
        </row>
        <row r="540">
          <cell r="A540" t="str">
            <v>Premium Tier Teacher Channel</v>
          </cell>
          <cell r="B540" t="str">
            <v>STRATEGIC</v>
          </cell>
          <cell r="J540">
            <v>600</v>
          </cell>
          <cell r="L540">
            <v>600</v>
          </cell>
          <cell r="P540">
            <v>600</v>
          </cell>
          <cell r="S540" t="str">
            <v>08E10</v>
          </cell>
          <cell r="U540">
            <v>600</v>
          </cell>
        </row>
        <row r="541">
          <cell r="A541" t="str">
            <v>Retail Store</v>
          </cell>
          <cell r="L541">
            <v>0</v>
          </cell>
          <cell r="N541">
            <v>0</v>
          </cell>
          <cell r="U541">
            <v>0</v>
          </cell>
        </row>
        <row r="542">
          <cell r="A542" t="str">
            <v>Lobby -- path to store improvements and remaining store redesign (outside of water recovery)</v>
          </cell>
          <cell r="J542">
            <v>100</v>
          </cell>
          <cell r="L542">
            <v>100</v>
          </cell>
          <cell r="P542">
            <v>100</v>
          </cell>
          <cell r="S542" t="str">
            <v>08STORE1</v>
          </cell>
          <cell r="U542">
            <v>100</v>
          </cell>
        </row>
        <row r="543">
          <cell r="A543" t="str">
            <v>Credit Card Processing Equipment/ S/W- both</v>
          </cell>
          <cell r="D543">
            <v>20</v>
          </cell>
          <cell r="F543">
            <v>20</v>
          </cell>
          <cell r="P543">
            <v>0</v>
          </cell>
          <cell r="U543">
            <v>0</v>
          </cell>
        </row>
        <row r="544">
          <cell r="A544" t="str">
            <v>New Floors- Soho</v>
          </cell>
          <cell r="D544">
            <v>45</v>
          </cell>
          <cell r="F544">
            <v>45</v>
          </cell>
          <cell r="P544">
            <v>0</v>
          </cell>
          <cell r="U544">
            <v>0</v>
          </cell>
        </row>
        <row r="545">
          <cell r="A545" t="str">
            <v xml:space="preserve"> BU </v>
          </cell>
          <cell r="L545">
            <v>0</v>
          </cell>
          <cell r="P545">
            <v>0</v>
          </cell>
          <cell r="U545">
            <v>0</v>
          </cell>
        </row>
        <row r="546">
          <cell r="A546" t="str">
            <v xml:space="preserve"> ESCHOLASTIC BU CAPITALIZATION </v>
          </cell>
          <cell r="D546">
            <v>322</v>
          </cell>
          <cell r="J546">
            <v>322</v>
          </cell>
          <cell r="L546">
            <v>322</v>
          </cell>
          <cell r="P546">
            <v>322</v>
          </cell>
          <cell r="S546" t="str">
            <v>08E11</v>
          </cell>
          <cell r="U546">
            <v>322</v>
          </cell>
        </row>
        <row r="547">
          <cell r="A547" t="str">
            <v>eSCHOLASTIC TOTAL</v>
          </cell>
          <cell r="D547">
            <v>8087</v>
          </cell>
          <cell r="F547">
            <v>8546.2999999999993</v>
          </cell>
          <cell r="H547">
            <v>0</v>
          </cell>
          <cell r="J547">
            <v>7868</v>
          </cell>
          <cell r="L547">
            <v>7868</v>
          </cell>
          <cell r="P547">
            <v>7473</v>
          </cell>
          <cell r="Q547" t="str">
            <v>Approved pending review of all Business Cases in order to align with overall Scholastic online strategy</v>
          </cell>
          <cell r="R547">
            <v>7473</v>
          </cell>
          <cell r="T547">
            <v>-3212.4449999999997</v>
          </cell>
          <cell r="U547">
            <v>4260.5550000000003</v>
          </cell>
        </row>
        <row r="549">
          <cell r="A549" t="str">
            <v>HRIS</v>
          </cell>
        </row>
        <row r="550">
          <cell r="A550" t="str">
            <v xml:space="preserve">Phase 1: Sales Commission Current State and alternative analysis   </v>
          </cell>
          <cell r="J550">
            <v>150</v>
          </cell>
          <cell r="L550">
            <v>150</v>
          </cell>
          <cell r="P550">
            <v>150</v>
          </cell>
          <cell r="S550" t="str">
            <v>08HR1</v>
          </cell>
          <cell r="U550">
            <v>150</v>
          </cell>
        </row>
        <row r="551">
          <cell r="A551" t="str">
            <v xml:space="preserve">Phase 2: Sales Commission Platform Implementation </v>
          </cell>
          <cell r="J551">
            <v>350</v>
          </cell>
          <cell r="L551">
            <v>350</v>
          </cell>
          <cell r="P551">
            <v>350</v>
          </cell>
          <cell r="S551" t="str">
            <v>08HR2</v>
          </cell>
          <cell r="U551">
            <v>350</v>
          </cell>
        </row>
        <row r="552">
          <cell r="A552" t="str">
            <v>Sales Commission platform software and conversion</v>
          </cell>
          <cell r="J552">
            <v>300</v>
          </cell>
          <cell r="L552">
            <v>300</v>
          </cell>
          <cell r="P552">
            <v>300</v>
          </cell>
          <cell r="S552" t="str">
            <v>08HR3</v>
          </cell>
          <cell r="U552">
            <v>300</v>
          </cell>
        </row>
        <row r="553">
          <cell r="A553" t="str">
            <v>Managed Reporting Environment</v>
          </cell>
          <cell r="J553">
            <v>125</v>
          </cell>
          <cell r="L553">
            <v>125</v>
          </cell>
          <cell r="P553">
            <v>125</v>
          </cell>
          <cell r="S553" t="str">
            <v>08HR4</v>
          </cell>
          <cell r="U553">
            <v>125</v>
          </cell>
        </row>
        <row r="554">
          <cell r="A554" t="str">
            <v>Employee Self Service</v>
          </cell>
          <cell r="J554">
            <v>400</v>
          </cell>
          <cell r="L554">
            <v>400</v>
          </cell>
          <cell r="P554">
            <v>400</v>
          </cell>
          <cell r="S554" t="str">
            <v>08HR5</v>
          </cell>
          <cell r="U554">
            <v>400</v>
          </cell>
        </row>
        <row r="555">
          <cell r="A555" t="str">
            <v xml:space="preserve">(Peoplesoft)  8.9 hardware      </v>
          </cell>
          <cell r="D555">
            <v>300</v>
          </cell>
          <cell r="F555">
            <v>360</v>
          </cell>
          <cell r="U555">
            <v>0</v>
          </cell>
        </row>
        <row r="556">
          <cell r="A556" t="str">
            <v>(Peoplesoft)  8.9 Development resources</v>
          </cell>
          <cell r="D556">
            <v>350</v>
          </cell>
          <cell r="F556">
            <v>525</v>
          </cell>
          <cell r="U556">
            <v>0</v>
          </cell>
        </row>
        <row r="557">
          <cell r="A557" t="str">
            <v>HR Systems Upgrade Extended Cut over</v>
          </cell>
          <cell r="U557">
            <v>0</v>
          </cell>
        </row>
        <row r="558">
          <cell r="A558" t="str">
            <v xml:space="preserve">Internet content Mgmt (Interwoven teamsite) </v>
          </cell>
          <cell r="D558">
            <v>52</v>
          </cell>
          <cell r="F558">
            <v>40</v>
          </cell>
          <cell r="U558">
            <v>0</v>
          </cell>
        </row>
        <row r="559">
          <cell r="A559" t="str">
            <v xml:space="preserve">Devel full Scholastic.com career center </v>
          </cell>
          <cell r="D559">
            <v>75</v>
          </cell>
          <cell r="F559">
            <v>20</v>
          </cell>
          <cell r="U559">
            <v>0</v>
          </cell>
        </row>
        <row r="560">
          <cell r="A560" t="str">
            <v>Online pay slips self service</v>
          </cell>
          <cell r="D560">
            <v>200</v>
          </cell>
          <cell r="F560">
            <v>200</v>
          </cell>
          <cell r="U560">
            <v>0</v>
          </cell>
        </row>
        <row r="561">
          <cell r="A561" t="str">
            <v xml:space="preserve">Recruiting Mgmt Systems Phase 2 </v>
          </cell>
          <cell r="D561">
            <v>150</v>
          </cell>
          <cell r="F561">
            <v>100</v>
          </cell>
          <cell r="U561">
            <v>0</v>
          </cell>
        </row>
        <row r="562">
          <cell r="A562" t="str">
            <v>Corporate Learning Mgmt Initiative</v>
          </cell>
          <cell r="D562">
            <v>200</v>
          </cell>
          <cell r="F562">
            <v>82</v>
          </cell>
          <cell r="U562">
            <v>0</v>
          </cell>
        </row>
        <row r="563">
          <cell r="A563" t="str">
            <v>HRIS TOTAL</v>
          </cell>
          <cell r="D563">
            <v>1327</v>
          </cell>
          <cell r="F563">
            <v>1327</v>
          </cell>
          <cell r="H563">
            <v>0</v>
          </cell>
          <cell r="J563">
            <v>1325</v>
          </cell>
          <cell r="L563">
            <v>1325</v>
          </cell>
          <cell r="P563">
            <v>1325</v>
          </cell>
          <cell r="T563">
            <v>0</v>
          </cell>
          <cell r="U563">
            <v>1325</v>
          </cell>
        </row>
        <row r="565">
          <cell r="A565" t="str">
            <v>IT</v>
          </cell>
        </row>
        <row r="566">
          <cell r="A566" t="str">
            <v>CRM Infrastructure</v>
          </cell>
          <cell r="L566">
            <v>0</v>
          </cell>
          <cell r="U566">
            <v>0</v>
          </cell>
        </row>
        <row r="567">
          <cell r="A567" t="str">
            <v>CRM Web/App Layer Hardware Upgrade</v>
          </cell>
          <cell r="J567">
            <v>60</v>
          </cell>
          <cell r="L567">
            <v>60</v>
          </cell>
          <cell r="P567">
            <v>60</v>
          </cell>
          <cell r="S567" t="str">
            <v>08IT1</v>
          </cell>
          <cell r="U567">
            <v>60</v>
          </cell>
        </row>
        <row r="568">
          <cell r="A568" t="str">
            <v>Crystal Reporting Environment Expansion</v>
          </cell>
          <cell r="J568">
            <v>80</v>
          </cell>
          <cell r="L568">
            <v>80</v>
          </cell>
          <cell r="P568">
            <v>80</v>
          </cell>
          <cell r="S568" t="str">
            <v>08IT2</v>
          </cell>
          <cell r="U568">
            <v>80</v>
          </cell>
        </row>
        <row r="569">
          <cell r="A569" t="str">
            <v>CRM Monitoring</v>
          </cell>
          <cell r="J569">
            <v>80</v>
          </cell>
          <cell r="L569">
            <v>80</v>
          </cell>
          <cell r="P569">
            <v>80</v>
          </cell>
          <cell r="S569" t="str">
            <v>08IT3</v>
          </cell>
          <cell r="U569">
            <v>80</v>
          </cell>
        </row>
        <row r="570">
          <cell r="A570" t="str">
            <v>ISV Cost Containment</v>
          </cell>
          <cell r="J570">
            <v>165</v>
          </cell>
          <cell r="L570">
            <v>165</v>
          </cell>
          <cell r="P570">
            <v>165</v>
          </cell>
          <cell r="S570" t="str">
            <v>08IT4</v>
          </cell>
          <cell r="U570">
            <v>165</v>
          </cell>
        </row>
        <row r="571">
          <cell r="A571" t="str">
            <v>Danbury Data Center</v>
          </cell>
          <cell r="L571">
            <v>0</v>
          </cell>
          <cell r="U571">
            <v>0</v>
          </cell>
        </row>
        <row r="572">
          <cell r="A572" t="str">
            <v>Obsolete Server Replacements</v>
          </cell>
          <cell r="J572">
            <v>40</v>
          </cell>
          <cell r="L572">
            <v>40</v>
          </cell>
          <cell r="P572">
            <v>40</v>
          </cell>
          <cell r="S572" t="str">
            <v>08IT5</v>
          </cell>
          <cell r="U572">
            <v>40</v>
          </cell>
        </row>
        <row r="573">
          <cell r="A573" t="str">
            <v>Wintel Server Consolidation</v>
          </cell>
          <cell r="J573">
            <v>350</v>
          </cell>
          <cell r="L573">
            <v>350</v>
          </cell>
          <cell r="P573">
            <v>350</v>
          </cell>
          <cell r="S573" t="str">
            <v>08IT6</v>
          </cell>
          <cell r="U573">
            <v>350</v>
          </cell>
        </row>
        <row r="574">
          <cell r="A574" t="str">
            <v>Production growth for Incremental DASD</v>
          </cell>
          <cell r="J574">
            <v>40</v>
          </cell>
          <cell r="L574">
            <v>40</v>
          </cell>
          <cell r="P574">
            <v>40</v>
          </cell>
          <cell r="S574" t="str">
            <v>08IT7</v>
          </cell>
          <cell r="U574">
            <v>40</v>
          </cell>
        </row>
        <row r="575">
          <cell r="A575" t="str">
            <v>Virtual Tape Library</v>
          </cell>
          <cell r="J575">
            <v>50</v>
          </cell>
          <cell r="L575">
            <v>50</v>
          </cell>
          <cell r="P575">
            <v>50</v>
          </cell>
          <cell r="S575" t="str">
            <v>08IT8</v>
          </cell>
          <cell r="U575">
            <v>50</v>
          </cell>
        </row>
        <row r="576">
          <cell r="A576" t="str">
            <v>EMC</v>
          </cell>
          <cell r="L576">
            <v>0</v>
          </cell>
          <cell r="U576">
            <v>0</v>
          </cell>
        </row>
        <row r="577">
          <cell r="A577" t="str">
            <v>Visual Ethernet probes for Multidrop Bonded T1 sites (OTC toolup)</v>
          </cell>
          <cell r="J577">
            <v>30</v>
          </cell>
          <cell r="L577">
            <v>30</v>
          </cell>
          <cell r="P577">
            <v>30</v>
          </cell>
          <cell r="S577" t="str">
            <v>08IT9</v>
          </cell>
          <cell r="U577">
            <v>30</v>
          </cell>
        </row>
        <row r="578">
          <cell r="A578" t="str">
            <v>Additional listening posts (OTC)</v>
          </cell>
          <cell r="J578">
            <v>12</v>
          </cell>
          <cell r="L578">
            <v>12</v>
          </cell>
          <cell r="P578">
            <v>12</v>
          </cell>
          <cell r="S578" t="str">
            <v>08IT10</v>
          </cell>
          <cell r="U578">
            <v>12</v>
          </cell>
        </row>
        <row r="579">
          <cell r="A579" t="str">
            <v>Additional  NetiQ/OVO agent Licenses due to Organic Growth (expansion new HP servers i.e. exchange etc)</v>
          </cell>
          <cell r="D579">
            <v>75</v>
          </cell>
          <cell r="F579">
            <v>46.8</v>
          </cell>
          <cell r="J579">
            <v>30</v>
          </cell>
          <cell r="L579">
            <v>30</v>
          </cell>
          <cell r="N579">
            <v>76.8</v>
          </cell>
          <cell r="P579">
            <v>30</v>
          </cell>
          <cell r="S579" t="str">
            <v>08IT11</v>
          </cell>
          <cell r="U579">
            <v>30</v>
          </cell>
        </row>
        <row r="580">
          <cell r="A580" t="str">
            <v>iSeries</v>
          </cell>
          <cell r="L580">
            <v>0</v>
          </cell>
          <cell r="U580">
            <v>0</v>
          </cell>
        </row>
        <row r="581">
          <cell r="A581" t="str">
            <v xml:space="preserve">RVI SW Version Upgrade (RVI services) </v>
          </cell>
          <cell r="J581">
            <v>12</v>
          </cell>
          <cell r="L581">
            <v>12</v>
          </cell>
          <cell r="P581">
            <v>12</v>
          </cell>
          <cell r="S581" t="str">
            <v>08IT12</v>
          </cell>
          <cell r="U581">
            <v>12</v>
          </cell>
        </row>
        <row r="582">
          <cell r="A582" t="str">
            <v>Network Services</v>
          </cell>
          <cell r="L582">
            <v>0</v>
          </cell>
          <cell r="U582">
            <v>0</v>
          </cell>
        </row>
        <row r="583">
          <cell r="A583" t="str">
            <v>Configuration Mgt for Server/Software &amp; Patch Management System for Windows-based servers</v>
          </cell>
          <cell r="J583">
            <v>130</v>
          </cell>
          <cell r="L583">
            <v>130</v>
          </cell>
          <cell r="P583">
            <v>130</v>
          </cell>
          <cell r="S583" t="str">
            <v>08IT13</v>
          </cell>
          <cell r="U583">
            <v>130</v>
          </cell>
        </row>
        <row r="584">
          <cell r="A584" t="str">
            <v xml:space="preserve">TSP &amp; Soup2Nuts File Storage </v>
          </cell>
          <cell r="J584">
            <v>30</v>
          </cell>
          <cell r="L584">
            <v>30</v>
          </cell>
          <cell r="P584">
            <v>30</v>
          </cell>
          <cell r="S584" t="str">
            <v>08IT14</v>
          </cell>
          <cell r="U584">
            <v>30</v>
          </cell>
        </row>
        <row r="585">
          <cell r="A585" t="str">
            <v>Exchange 2007 sandbox</v>
          </cell>
          <cell r="J585">
            <v>75</v>
          </cell>
          <cell r="L585">
            <v>75</v>
          </cell>
          <cell r="P585">
            <v>75</v>
          </cell>
          <cell r="S585" t="str">
            <v>08IT15</v>
          </cell>
          <cell r="U585">
            <v>75</v>
          </cell>
        </row>
        <row r="586">
          <cell r="A586" t="str">
            <v xml:space="preserve">Exchange OWA Servers </v>
          </cell>
          <cell r="J586">
            <v>29</v>
          </cell>
          <cell r="L586">
            <v>29</v>
          </cell>
          <cell r="P586">
            <v>29</v>
          </cell>
          <cell r="S586" t="str">
            <v>08IT16</v>
          </cell>
          <cell r="U586">
            <v>29</v>
          </cell>
        </row>
        <row r="587">
          <cell r="A587" t="str">
            <v>Cisco Technology Refreshes for aging infrastructure (Routers first, then switches) and EOL equipment</v>
          </cell>
          <cell r="J587">
            <v>310</v>
          </cell>
          <cell r="L587">
            <v>310</v>
          </cell>
          <cell r="P587">
            <v>310</v>
          </cell>
          <cell r="S587" t="str">
            <v>08IT17</v>
          </cell>
          <cell r="U587">
            <v>310</v>
          </cell>
        </row>
        <row r="588">
          <cell r="A588" t="str">
            <v>Cisco SUP Upgrades (NY, Danbury, JC)</v>
          </cell>
          <cell r="J588">
            <v>260</v>
          </cell>
          <cell r="L588">
            <v>260</v>
          </cell>
          <cell r="P588">
            <v>260</v>
          </cell>
          <cell r="S588" t="str">
            <v>08IT18</v>
          </cell>
          <cell r="U588">
            <v>260</v>
          </cell>
        </row>
        <row r="589">
          <cell r="A589" t="str">
            <v>Cisco - EOL Local Directors</v>
          </cell>
          <cell r="J589">
            <v>28</v>
          </cell>
          <cell r="L589">
            <v>28</v>
          </cell>
          <cell r="P589">
            <v>28</v>
          </cell>
          <cell r="S589" t="str">
            <v>08IT19</v>
          </cell>
          <cell r="U589">
            <v>28</v>
          </cell>
        </row>
        <row r="590">
          <cell r="A590" t="str">
            <v>Cisco NY Fiber Channel Expansion</v>
          </cell>
          <cell r="J590">
            <v>100</v>
          </cell>
          <cell r="L590">
            <v>100</v>
          </cell>
          <cell r="P590">
            <v>100</v>
          </cell>
          <cell r="S590" t="str">
            <v>08IT20</v>
          </cell>
          <cell r="U590">
            <v>100</v>
          </cell>
        </row>
        <row r="591">
          <cell r="A591" t="str">
            <v>Veritas Lic Expansion</v>
          </cell>
          <cell r="J591">
            <v>10</v>
          </cell>
          <cell r="L591">
            <v>10</v>
          </cell>
          <cell r="P591">
            <v>10</v>
          </cell>
          <cell r="S591" t="str">
            <v>08IT21</v>
          </cell>
          <cell r="U591">
            <v>10</v>
          </cell>
        </row>
        <row r="592">
          <cell r="A592" t="str">
            <v>BMC ControlM Test Environment</v>
          </cell>
          <cell r="D592">
            <v>22</v>
          </cell>
          <cell r="F592">
            <v>22</v>
          </cell>
          <cell r="J592">
            <v>61</v>
          </cell>
          <cell r="L592">
            <v>61</v>
          </cell>
          <cell r="N592">
            <v>20</v>
          </cell>
          <cell r="P592">
            <v>61</v>
          </cell>
          <cell r="S592" t="str">
            <v>06ITOTH8</v>
          </cell>
          <cell r="U592">
            <v>61</v>
          </cell>
        </row>
        <row r="593">
          <cell r="A593" t="str">
            <v>OTC/HP-UX</v>
          </cell>
          <cell r="L593">
            <v>0</v>
          </cell>
          <cell r="U593">
            <v>0</v>
          </cell>
        </row>
        <row r="594">
          <cell r="A594" t="str">
            <v>10 G Upgrade to DB</v>
          </cell>
          <cell r="J594">
            <v>20</v>
          </cell>
          <cell r="L594">
            <v>20</v>
          </cell>
          <cell r="P594">
            <v>20</v>
          </cell>
          <cell r="S594" t="str">
            <v>08IT22</v>
          </cell>
          <cell r="U594">
            <v>20</v>
          </cell>
        </row>
        <row r="595">
          <cell r="A595" t="str">
            <v>Organic Growth Storage</v>
          </cell>
          <cell r="J595">
            <v>581</v>
          </cell>
          <cell r="L595">
            <v>581</v>
          </cell>
          <cell r="P595">
            <v>581</v>
          </cell>
          <cell r="S595" t="str">
            <v>08IT23</v>
          </cell>
          <cell r="U595">
            <v>581</v>
          </cell>
        </row>
        <row r="596">
          <cell r="A596" t="str">
            <v>ITG Additional Licenses and Consultation</v>
          </cell>
          <cell r="J596">
            <v>50</v>
          </cell>
          <cell r="L596">
            <v>50</v>
          </cell>
          <cell r="P596">
            <v>50</v>
          </cell>
          <cell r="S596" t="str">
            <v>08IT24</v>
          </cell>
          <cell r="U596">
            <v>50</v>
          </cell>
        </row>
        <row r="597">
          <cell r="A597" t="str">
            <v>Applimation Upgrade (services)</v>
          </cell>
          <cell r="J597">
            <v>20</v>
          </cell>
          <cell r="L597">
            <v>20</v>
          </cell>
          <cell r="P597">
            <v>20</v>
          </cell>
          <cell r="S597" t="str">
            <v>08IT25</v>
          </cell>
          <cell r="U597">
            <v>20</v>
          </cell>
        </row>
        <row r="598">
          <cell r="A598" t="str">
            <v>Linux Evaluation for Oracle</v>
          </cell>
          <cell r="J598">
            <v>45</v>
          </cell>
          <cell r="L598">
            <v>45</v>
          </cell>
          <cell r="P598">
            <v>45</v>
          </cell>
          <cell r="S598" t="str">
            <v>08IT26</v>
          </cell>
          <cell r="U598">
            <v>45</v>
          </cell>
        </row>
        <row r="599">
          <cell r="A599" t="str">
            <v>NAS Heads for XPs (patching &amp; config mgt optimization) [Linux]</v>
          </cell>
          <cell r="J599">
            <v>40</v>
          </cell>
          <cell r="L599">
            <v>40</v>
          </cell>
          <cell r="P599">
            <v>40</v>
          </cell>
          <cell r="S599" t="str">
            <v>08IT27</v>
          </cell>
          <cell r="U599">
            <v>40</v>
          </cell>
        </row>
        <row r="600">
          <cell r="A600" t="str">
            <v>pSeries/AIX</v>
          </cell>
          <cell r="L600">
            <v>0</v>
          </cell>
          <cell r="U600">
            <v>0</v>
          </cell>
        </row>
        <row r="601">
          <cell r="A601" t="str">
            <v xml:space="preserve">Emergency Hardware Replacement Contingency </v>
          </cell>
          <cell r="J601">
            <v>50</v>
          </cell>
          <cell r="L601">
            <v>50</v>
          </cell>
          <cell r="P601">
            <v>50</v>
          </cell>
          <cell r="S601" t="str">
            <v>08IT28</v>
          </cell>
          <cell r="U601">
            <v>50</v>
          </cell>
        </row>
        <row r="602">
          <cell r="A602" t="str">
            <v>pSeries Consolidation to Enterprise Frames [HW]</v>
          </cell>
          <cell r="J602">
            <v>65</v>
          </cell>
          <cell r="L602">
            <v>65</v>
          </cell>
          <cell r="P602">
            <v>65</v>
          </cell>
          <cell r="S602" t="str">
            <v>08IT29</v>
          </cell>
          <cell r="U602">
            <v>65</v>
          </cell>
        </row>
        <row r="603">
          <cell r="A603" t="str">
            <v>Infrastructure</v>
          </cell>
          <cell r="L603">
            <v>0</v>
          </cell>
          <cell r="U603">
            <v>0</v>
          </cell>
        </row>
        <row r="604">
          <cell r="A604" t="str">
            <v>SQL Consolidation Phase II</v>
          </cell>
          <cell r="D604">
            <v>255</v>
          </cell>
          <cell r="F604">
            <v>255</v>
          </cell>
          <cell r="J604">
            <v>75</v>
          </cell>
          <cell r="L604">
            <v>75</v>
          </cell>
          <cell r="N604">
            <v>0</v>
          </cell>
          <cell r="P604">
            <v>75</v>
          </cell>
          <cell r="S604" t="str">
            <v>07IT9</v>
          </cell>
          <cell r="U604">
            <v>75</v>
          </cell>
        </row>
        <row r="605">
          <cell r="A605" t="str">
            <v>NJ Server Room Consolidation &amp; Closure</v>
          </cell>
          <cell r="J605">
            <v>75</v>
          </cell>
          <cell r="L605">
            <v>75</v>
          </cell>
          <cell r="P605">
            <v>75</v>
          </cell>
          <cell r="S605" t="str">
            <v>08IT30</v>
          </cell>
          <cell r="U605">
            <v>75</v>
          </cell>
        </row>
        <row r="606">
          <cell r="A606" t="str">
            <v>Middleware Upgrades</v>
          </cell>
          <cell r="L606">
            <v>0</v>
          </cell>
          <cell r="U606">
            <v>0</v>
          </cell>
        </row>
        <row r="607">
          <cell r="A607" t="str">
            <v>WBI Process Server POT</v>
          </cell>
          <cell r="J607">
            <v>3</v>
          </cell>
          <cell r="L607">
            <v>3</v>
          </cell>
          <cell r="P607">
            <v>3</v>
          </cell>
          <cell r="S607" t="str">
            <v>08IT31</v>
          </cell>
          <cell r="U607">
            <v>3</v>
          </cell>
        </row>
        <row r="608">
          <cell r="A608" t="str">
            <v>Oracle AQ POT</v>
          </cell>
          <cell r="J608">
            <v>3</v>
          </cell>
          <cell r="L608">
            <v>3</v>
          </cell>
          <cell r="P608">
            <v>3</v>
          </cell>
          <cell r="S608" t="str">
            <v>08IT32</v>
          </cell>
          <cell r="U608">
            <v>3</v>
          </cell>
        </row>
        <row r="609">
          <cell r="A609" t="str">
            <v>Customer Care</v>
          </cell>
          <cell r="L609">
            <v>0</v>
          </cell>
          <cell r="U609">
            <v>0</v>
          </cell>
        </row>
        <row r="610">
          <cell r="A610" t="str">
            <v>Additional Remedy Licenses</v>
          </cell>
          <cell r="J610">
            <v>40</v>
          </cell>
          <cell r="L610">
            <v>40</v>
          </cell>
          <cell r="P610">
            <v>40</v>
          </cell>
          <cell r="S610" t="str">
            <v>08IT33</v>
          </cell>
          <cell r="U610">
            <v>40</v>
          </cell>
        </row>
        <row r="611">
          <cell r="A611" t="str">
            <v>Data off of the desktop - Phase II</v>
          </cell>
          <cell r="J611">
            <v>125</v>
          </cell>
          <cell r="L611">
            <v>125</v>
          </cell>
          <cell r="P611">
            <v>125</v>
          </cell>
          <cell r="S611" t="str">
            <v>08IT34</v>
          </cell>
          <cell r="U611">
            <v>125</v>
          </cell>
        </row>
        <row r="612">
          <cell r="A612" t="str">
            <v>Telecom</v>
          </cell>
          <cell r="L612">
            <v>0</v>
          </cell>
          <cell r="U612">
            <v>0</v>
          </cell>
        </row>
        <row r="613">
          <cell r="A613" t="str">
            <v>Call Pilot Upg. to version 4.0 NYC, NJ</v>
          </cell>
          <cell r="J613">
            <v>30</v>
          </cell>
          <cell r="L613">
            <v>30</v>
          </cell>
          <cell r="P613">
            <v>30</v>
          </cell>
          <cell r="S613" t="str">
            <v>08IT35</v>
          </cell>
          <cell r="U613">
            <v>30</v>
          </cell>
        </row>
        <row r="614">
          <cell r="A614" t="str">
            <v>VoIP phased deployment NYC, NJ, Danbury</v>
          </cell>
          <cell r="J614">
            <v>37</v>
          </cell>
          <cell r="L614">
            <v>37</v>
          </cell>
          <cell r="P614">
            <v>37</v>
          </cell>
          <cell r="S614" t="str">
            <v>08IT36</v>
          </cell>
          <cell r="U614">
            <v>37</v>
          </cell>
        </row>
        <row r="615">
          <cell r="A615" t="str">
            <v>Spare Inventory for expansion and Repair</v>
          </cell>
          <cell r="J615">
            <v>25</v>
          </cell>
          <cell r="L615">
            <v>25</v>
          </cell>
          <cell r="P615">
            <v>25</v>
          </cell>
          <cell r="S615" t="str">
            <v>08IT37</v>
          </cell>
          <cell r="U615">
            <v>25</v>
          </cell>
        </row>
        <row r="616">
          <cell r="A616" t="str">
            <v>International Mobile phones and spares</v>
          </cell>
          <cell r="J616">
            <v>1</v>
          </cell>
          <cell r="L616">
            <v>1</v>
          </cell>
          <cell r="P616">
            <v>1</v>
          </cell>
          <cell r="S616" t="str">
            <v>08IT38</v>
          </cell>
          <cell r="U616">
            <v>1</v>
          </cell>
        </row>
        <row r="617">
          <cell r="A617" t="str">
            <v>Succession Core OS upgrades – NYC, Ct, NJ</v>
          </cell>
          <cell r="J617">
            <v>68</v>
          </cell>
          <cell r="L617">
            <v>68</v>
          </cell>
          <cell r="P617">
            <v>68</v>
          </cell>
          <cell r="S617" t="str">
            <v>08IT39</v>
          </cell>
          <cell r="U617">
            <v>68</v>
          </cell>
        </row>
        <row r="618">
          <cell r="A618" t="str">
            <v>Diverse Entry for 555/557, 568, and 524 Bway</v>
          </cell>
          <cell r="J618">
            <v>132</v>
          </cell>
          <cell r="L618">
            <v>132</v>
          </cell>
          <cell r="P618">
            <v>132</v>
          </cell>
          <cell r="S618" t="str">
            <v>08IT40</v>
          </cell>
          <cell r="U618">
            <v>132</v>
          </cell>
        </row>
        <row r="619">
          <cell r="A619" t="str">
            <v xml:space="preserve">StradaTel Upgrade </v>
          </cell>
          <cell r="J619">
            <v>3</v>
          </cell>
          <cell r="L619">
            <v>3</v>
          </cell>
          <cell r="P619">
            <v>3</v>
          </cell>
          <cell r="S619" t="str">
            <v>08IT41</v>
          </cell>
          <cell r="U619">
            <v>3</v>
          </cell>
        </row>
        <row r="620">
          <cell r="A620" t="str">
            <v xml:space="preserve">555/557 Enhanced Wireless Coverage </v>
          </cell>
          <cell r="J620">
            <v>23</v>
          </cell>
          <cell r="L620">
            <v>23</v>
          </cell>
          <cell r="P620">
            <v>23</v>
          </cell>
          <cell r="S620" t="str">
            <v>08IT42</v>
          </cell>
          <cell r="U620">
            <v>23</v>
          </cell>
        </row>
        <row r="621">
          <cell r="A621" t="str">
            <v>557 Broadway UPS Battery Replacement</v>
          </cell>
          <cell r="J621">
            <v>11</v>
          </cell>
          <cell r="L621">
            <v>11</v>
          </cell>
          <cell r="P621">
            <v>11</v>
          </cell>
          <cell r="S621" t="str">
            <v>08IT43</v>
          </cell>
          <cell r="U621">
            <v>11</v>
          </cell>
        </row>
        <row r="622">
          <cell r="A622" t="str">
            <v>Strategic Projects</v>
          </cell>
          <cell r="U622">
            <v>0</v>
          </cell>
        </row>
        <row r="623">
          <cell r="A623" t="str">
            <v>EDW</v>
          </cell>
          <cell r="U623">
            <v>0</v>
          </cell>
        </row>
        <row r="624">
          <cell r="A624" t="str">
            <v>Infrastructure</v>
          </cell>
          <cell r="B624" t="str">
            <v>STRATEGIC</v>
          </cell>
          <cell r="J624">
            <v>725</v>
          </cell>
          <cell r="L624">
            <v>725</v>
          </cell>
          <cell r="P624">
            <v>725</v>
          </cell>
          <cell r="S624" t="str">
            <v>08IT44</v>
          </cell>
          <cell r="T624">
            <v>-725</v>
          </cell>
          <cell r="U624">
            <v>0</v>
          </cell>
        </row>
        <row r="625">
          <cell r="A625" t="str">
            <v>EDW Projects***</v>
          </cell>
          <cell r="B625" t="str">
            <v>STRATEGIC</v>
          </cell>
          <cell r="F625">
            <v>240</v>
          </cell>
          <cell r="J625">
            <v>875</v>
          </cell>
          <cell r="L625">
            <v>875</v>
          </cell>
          <cell r="P625">
            <v>875</v>
          </cell>
          <cell r="S625" t="str">
            <v>08IT45</v>
          </cell>
          <cell r="T625">
            <v>-875</v>
          </cell>
          <cell r="U625">
            <v>0</v>
          </cell>
        </row>
        <row r="626">
          <cell r="A626" t="str">
            <v xml:space="preserve">Ascential </v>
          </cell>
          <cell r="B626" t="str">
            <v>STRATEGIC</v>
          </cell>
          <cell r="J626">
            <v>160</v>
          </cell>
          <cell r="L626">
            <v>160</v>
          </cell>
          <cell r="P626">
            <v>160</v>
          </cell>
          <cell r="S626" t="str">
            <v>08IT46</v>
          </cell>
          <cell r="T626">
            <v>-160</v>
          </cell>
          <cell r="U626">
            <v>0</v>
          </cell>
        </row>
        <row r="627">
          <cell r="A627" t="str">
            <v>OTC</v>
          </cell>
          <cell r="U627">
            <v>0</v>
          </cell>
        </row>
        <row r="628">
          <cell r="A628" t="str">
            <v>BI Reporting for OTC-  Discoverer + XML Publisher</v>
          </cell>
          <cell r="B628" t="str">
            <v>STRATEGIC</v>
          </cell>
          <cell r="J628">
            <v>52</v>
          </cell>
          <cell r="L628">
            <v>52</v>
          </cell>
          <cell r="P628">
            <v>52</v>
          </cell>
          <cell r="S628" t="str">
            <v>08IT47</v>
          </cell>
          <cell r="U628">
            <v>52</v>
          </cell>
        </row>
        <row r="629">
          <cell r="A629" t="str">
            <v>OTC SRI, SRC, TSP and Weston Woods ****</v>
          </cell>
          <cell r="B629" t="str">
            <v>STRATEGIC</v>
          </cell>
          <cell r="F629">
            <v>106</v>
          </cell>
          <cell r="J629">
            <v>1518</v>
          </cell>
          <cell r="L629">
            <v>1518</v>
          </cell>
          <cell r="P629">
            <v>1518</v>
          </cell>
          <cell r="S629" t="str">
            <v>08IT48</v>
          </cell>
          <cell r="T629">
            <v>-1446</v>
          </cell>
          <cell r="U629">
            <v>72</v>
          </cell>
        </row>
        <row r="630">
          <cell r="A630" t="str">
            <v>OTHER</v>
          </cell>
          <cell r="U630">
            <v>0</v>
          </cell>
        </row>
        <row r="631">
          <cell r="A631" t="str">
            <v>DB Expansion -  200GB DASD on WBIDEV3</v>
          </cell>
          <cell r="H631">
            <v>21</v>
          </cell>
          <cell r="L631">
            <v>21</v>
          </cell>
          <cell r="P631">
            <v>21</v>
          </cell>
          <cell r="S631" t="str">
            <v>08IT49</v>
          </cell>
          <cell r="U631">
            <v>21</v>
          </cell>
        </row>
        <row r="632">
          <cell r="A632" t="str">
            <v>DW Expansion - 8GB Memory on SCDWPROD</v>
          </cell>
          <cell r="H632">
            <v>100</v>
          </cell>
          <cell r="L632">
            <v>100</v>
          </cell>
          <cell r="P632">
            <v>100</v>
          </cell>
          <cell r="S632" t="str">
            <v>08IT50</v>
          </cell>
          <cell r="U632">
            <v>100</v>
          </cell>
        </row>
        <row r="633">
          <cell r="A633" t="str">
            <v>DW Expansion -Processor Activation on SCDWPROD</v>
          </cell>
          <cell r="H633">
            <v>29</v>
          </cell>
          <cell r="L633">
            <v>29</v>
          </cell>
          <cell r="P633">
            <v>29</v>
          </cell>
          <cell r="S633" t="str">
            <v>08IT51</v>
          </cell>
          <cell r="U633">
            <v>29</v>
          </cell>
        </row>
        <row r="634">
          <cell r="A634" t="str">
            <v>CRM</v>
          </cell>
          <cell r="U634">
            <v>0</v>
          </cell>
        </row>
        <row r="635">
          <cell r="A635" t="str">
            <v>PeopleTools Upgrade</v>
          </cell>
          <cell r="B635" t="str">
            <v>STRATEGIC</v>
          </cell>
          <cell r="J635">
            <v>430</v>
          </cell>
          <cell r="L635">
            <v>430</v>
          </cell>
          <cell r="P635">
            <v>430</v>
          </cell>
          <cell r="S635" t="str">
            <v>08IT52</v>
          </cell>
          <cell r="U635">
            <v>430</v>
          </cell>
        </row>
        <row r="636">
          <cell r="A636" t="str">
            <v>PeopleSoft CRM Upgrade to 9.0</v>
          </cell>
          <cell r="B636" t="str">
            <v>STRATEGIC</v>
          </cell>
          <cell r="J636">
            <v>100</v>
          </cell>
          <cell r="L636">
            <v>100</v>
          </cell>
          <cell r="P636">
            <v>100</v>
          </cell>
          <cell r="S636" t="str">
            <v>08IT53</v>
          </cell>
          <cell r="U636">
            <v>100</v>
          </cell>
        </row>
        <row r="637">
          <cell r="A637" t="str">
            <v>Capitalization of Software Development</v>
          </cell>
          <cell r="U637">
            <v>0</v>
          </cell>
        </row>
        <row r="638">
          <cell r="A638" t="str">
            <v>Capitalization of Software Development - Internal/External</v>
          </cell>
          <cell r="D638">
            <v>4000</v>
          </cell>
          <cell r="F638">
            <v>3234</v>
          </cell>
          <cell r="J638">
            <v>2000</v>
          </cell>
          <cell r="L638">
            <v>2000</v>
          </cell>
          <cell r="N638">
            <v>0</v>
          </cell>
          <cell r="P638">
            <v>2000</v>
          </cell>
          <cell r="S638" t="str">
            <v>08IT54</v>
          </cell>
          <cell r="T638">
            <v>-2000</v>
          </cell>
          <cell r="U638">
            <v>0</v>
          </cell>
        </row>
        <row r="639">
          <cell r="A639" t="str">
            <v>Capitalization of Software Development - For Business Unit Projects</v>
          </cell>
          <cell r="D639">
            <v>600</v>
          </cell>
          <cell r="F639">
            <v>1366</v>
          </cell>
          <cell r="J639">
            <v>1200</v>
          </cell>
          <cell r="L639">
            <v>1200</v>
          </cell>
          <cell r="P639">
            <v>1200</v>
          </cell>
          <cell r="S639" t="str">
            <v>08IT55</v>
          </cell>
          <cell r="T639">
            <v>-1200</v>
          </cell>
          <cell r="U639">
            <v>0</v>
          </cell>
        </row>
        <row r="640">
          <cell r="A640" t="str">
            <v>Other</v>
          </cell>
          <cell r="P640">
            <v>0</v>
          </cell>
          <cell r="U640">
            <v>0</v>
          </cell>
        </row>
        <row r="641">
          <cell r="A641" t="str">
            <v>DB Expansion -  200GB DASD on WBIDEV3</v>
          </cell>
          <cell r="D641">
            <v>40</v>
          </cell>
          <cell r="F641">
            <v>40</v>
          </cell>
          <cell r="U641">
            <v>0</v>
          </cell>
        </row>
        <row r="642">
          <cell r="A642" t="str">
            <v>DW Expansion - 1TB DASD on SCDWPROD</v>
          </cell>
          <cell r="D642">
            <v>150</v>
          </cell>
          <cell r="F642">
            <v>150</v>
          </cell>
          <cell r="U642">
            <v>0</v>
          </cell>
        </row>
        <row r="643">
          <cell r="A643" t="str">
            <v>DW Expansion - 8GB Memory on SCDWPROD</v>
          </cell>
          <cell r="D643">
            <v>100</v>
          </cell>
          <cell r="F643">
            <v>100</v>
          </cell>
          <cell r="P643">
            <v>0</v>
          </cell>
          <cell r="U643">
            <v>0</v>
          </cell>
        </row>
        <row r="644">
          <cell r="A644" t="str">
            <v>DW Expansion -Processor Activation on SCDWPROD</v>
          </cell>
          <cell r="D644">
            <v>125</v>
          </cell>
          <cell r="F644">
            <v>65</v>
          </cell>
          <cell r="U644">
            <v>0</v>
          </cell>
        </row>
        <row r="645">
          <cell r="A645" t="str">
            <v>DW Expansion - Crystal Enterprise Servers</v>
          </cell>
          <cell r="D645">
            <v>100</v>
          </cell>
          <cell r="F645">
            <v>0</v>
          </cell>
          <cell r="P645">
            <v>0</v>
          </cell>
          <cell r="U645">
            <v>0</v>
          </cell>
        </row>
        <row r="646">
          <cell r="A646" t="str">
            <v xml:space="preserve">DW Expansion - Incremental Licenses </v>
          </cell>
          <cell r="D646">
            <v>30</v>
          </cell>
          <cell r="F646">
            <v>0</v>
          </cell>
          <cell r="U646">
            <v>0</v>
          </cell>
        </row>
        <row r="647">
          <cell r="A647" t="str">
            <v>DW - Crystal upgrade to XI and Clustering</v>
          </cell>
          <cell r="D647">
            <v>50</v>
          </cell>
          <cell r="F647">
            <v>0</v>
          </cell>
          <cell r="U647">
            <v>0</v>
          </cell>
        </row>
        <row r="648">
          <cell r="A648" t="str">
            <v>Additional Memory for Citrix Servers</v>
          </cell>
          <cell r="D648">
            <v>4</v>
          </cell>
          <cell r="F648">
            <v>0</v>
          </cell>
          <cell r="P648">
            <v>0</v>
          </cell>
          <cell r="U648">
            <v>0</v>
          </cell>
        </row>
        <row r="649">
          <cell r="A649" t="str">
            <v>Information Life Cycle Management</v>
          </cell>
          <cell r="D649">
            <v>305</v>
          </cell>
          <cell r="F649">
            <v>305</v>
          </cell>
          <cell r="N649">
            <v>305</v>
          </cell>
          <cell r="P649">
            <v>0</v>
          </cell>
          <cell r="U649">
            <v>0</v>
          </cell>
        </row>
        <row r="650">
          <cell r="A650" t="str">
            <v>Migration of production MQSI 2.1</v>
          </cell>
          <cell r="D650">
            <v>55</v>
          </cell>
          <cell r="F650">
            <v>55</v>
          </cell>
          <cell r="N650">
            <v>55</v>
          </cell>
          <cell r="P650">
            <v>0</v>
          </cell>
          <cell r="U650">
            <v>0</v>
          </cell>
        </row>
        <row r="651">
          <cell r="A651" t="str">
            <v>Replacement with WBI technology</v>
          </cell>
          <cell r="D651">
            <v>42</v>
          </cell>
          <cell r="F651">
            <v>42</v>
          </cell>
          <cell r="U651">
            <v>0</v>
          </cell>
        </row>
        <row r="652">
          <cell r="A652" t="str">
            <v>Unbudgeted EDW Data Marts</v>
          </cell>
          <cell r="D652">
            <v>0</v>
          </cell>
          <cell r="U652">
            <v>0</v>
          </cell>
        </row>
        <row r="653">
          <cell r="A653" t="str">
            <v>AS400/Mainframe</v>
          </cell>
          <cell r="U653">
            <v>0</v>
          </cell>
        </row>
        <row r="654">
          <cell r="A654" t="str">
            <v>Organic Growth</v>
          </cell>
          <cell r="D654">
            <v>35</v>
          </cell>
          <cell r="F654">
            <v>0</v>
          </cell>
          <cell r="U654">
            <v>0</v>
          </cell>
        </row>
        <row r="655">
          <cell r="A655" t="str">
            <v>Additional TOAD licenses</v>
          </cell>
          <cell r="D655">
            <v>15</v>
          </cell>
          <cell r="F655">
            <v>0</v>
          </cell>
          <cell r="U655">
            <v>0</v>
          </cell>
        </row>
        <row r="656">
          <cell r="A656" t="str">
            <v>Database Performance SW</v>
          </cell>
          <cell r="D656">
            <v>20</v>
          </cell>
          <cell r="F656">
            <v>0</v>
          </cell>
          <cell r="U656">
            <v>0</v>
          </cell>
        </row>
        <row r="657">
          <cell r="A657" t="str">
            <v>CRM Licenses - Read 180</v>
          </cell>
          <cell r="D657">
            <v>44.8</v>
          </cell>
          <cell r="F657">
            <v>44.8</v>
          </cell>
          <cell r="U657">
            <v>0</v>
          </cell>
        </row>
        <row r="658">
          <cell r="A658" t="str">
            <v>Obsolete Server Replacements</v>
          </cell>
          <cell r="D658">
            <v>50</v>
          </cell>
          <cell r="F658">
            <v>43.05</v>
          </cell>
          <cell r="U658">
            <v>0</v>
          </cell>
        </row>
        <row r="659">
          <cell r="A659" t="str">
            <v>MQ Servers - Connectivity To Enterprise Service Bus</v>
          </cell>
          <cell r="D659">
            <v>70</v>
          </cell>
          <cell r="F659">
            <v>70.027000000000001</v>
          </cell>
          <cell r="U659">
            <v>0</v>
          </cell>
        </row>
        <row r="660">
          <cell r="A660" t="str">
            <v xml:space="preserve">Unix Security Administration Servers </v>
          </cell>
          <cell r="D660">
            <v>20</v>
          </cell>
          <cell r="F660">
            <v>20</v>
          </cell>
          <cell r="U660">
            <v>0</v>
          </cell>
        </row>
        <row r="661">
          <cell r="A661" t="str">
            <v>CRM Internet Connectivity</v>
          </cell>
          <cell r="D661">
            <v>135</v>
          </cell>
          <cell r="F661">
            <v>135</v>
          </cell>
          <cell r="U661">
            <v>0</v>
          </cell>
        </row>
        <row r="662">
          <cell r="A662" t="str">
            <v>UPS and Battery Upgrade</v>
          </cell>
          <cell r="D662">
            <v>207</v>
          </cell>
          <cell r="F662">
            <v>207</v>
          </cell>
          <cell r="U662">
            <v>0</v>
          </cell>
        </row>
        <row r="663">
          <cell r="A663" t="str">
            <v xml:space="preserve">tape drives for the PX720 ATL </v>
          </cell>
          <cell r="D663">
            <v>62</v>
          </cell>
          <cell r="F663">
            <v>62</v>
          </cell>
          <cell r="U663">
            <v>0</v>
          </cell>
        </row>
        <row r="664">
          <cell r="A664" t="str">
            <v>New tape vault DM4420</v>
          </cell>
          <cell r="D664">
            <v>6</v>
          </cell>
          <cell r="F664">
            <v>6</v>
          </cell>
          <cell r="U664">
            <v>0</v>
          </cell>
        </row>
        <row r="665">
          <cell r="A665" t="str">
            <v>Production growth for Incremental DASD</v>
          </cell>
          <cell r="D665">
            <v>50</v>
          </cell>
          <cell r="F665">
            <v>50</v>
          </cell>
          <cell r="U665">
            <v>0</v>
          </cell>
        </row>
        <row r="666">
          <cell r="A666" t="str">
            <v>Upgrade for TSM server</v>
          </cell>
          <cell r="D666">
            <v>40</v>
          </cell>
          <cell r="F666">
            <v>40</v>
          </cell>
          <cell r="U666">
            <v>0</v>
          </cell>
        </row>
        <row r="667">
          <cell r="A667" t="str">
            <v>DM Prod Server Replacement</v>
          </cell>
          <cell r="D667">
            <v>40</v>
          </cell>
          <cell r="F667">
            <v>40</v>
          </cell>
          <cell r="U667">
            <v>0</v>
          </cell>
        </row>
        <row r="668">
          <cell r="A668" t="str">
            <v>Unbudgeted TSM Server Upgrade</v>
          </cell>
          <cell r="D668">
            <v>0</v>
          </cell>
          <cell r="F668">
            <v>6.95</v>
          </cell>
          <cell r="U668">
            <v>0</v>
          </cell>
        </row>
        <row r="669">
          <cell r="A669" t="str">
            <v>Unbudgeted Network Fiber Switch for SAN Connectivity</v>
          </cell>
          <cell r="D669">
            <v>0</v>
          </cell>
          <cell r="F669">
            <v>14.929</v>
          </cell>
          <cell r="U669">
            <v>0</v>
          </cell>
        </row>
        <row r="670">
          <cell r="A670" t="str">
            <v>Unbudgeted BMC Additions</v>
          </cell>
          <cell r="D670">
            <v>0</v>
          </cell>
          <cell r="F670">
            <v>179.119</v>
          </cell>
          <cell r="U670">
            <v>0</v>
          </cell>
        </row>
        <row r="671">
          <cell r="A671" t="str">
            <v>Network Infrastructure and EMC</v>
          </cell>
          <cell r="U671">
            <v>0</v>
          </cell>
        </row>
        <row r="672">
          <cell r="A672" t="str">
            <v xml:space="preserve">Hardware Replacement Contingency </v>
          </cell>
          <cell r="D672">
            <v>50</v>
          </cell>
          <cell r="F672">
            <v>8.9700000000000006</v>
          </cell>
          <cell r="U672">
            <v>0</v>
          </cell>
        </row>
        <row r="673">
          <cell r="A673" t="str">
            <v>Exchange Upgrade</v>
          </cell>
          <cell r="D673">
            <v>45</v>
          </cell>
          <cell r="F673">
            <v>62.000999999999998</v>
          </cell>
          <cell r="U673">
            <v>0</v>
          </cell>
        </row>
        <row r="674">
          <cell r="A674" t="str">
            <v>ITG to Remedy</v>
          </cell>
          <cell r="D674">
            <v>70</v>
          </cell>
          <cell r="F674">
            <v>70</v>
          </cell>
          <cell r="U674">
            <v>0</v>
          </cell>
        </row>
        <row r="675">
          <cell r="A675" t="str">
            <v xml:space="preserve">JC - Disk SAN </v>
          </cell>
          <cell r="D675">
            <v>100</v>
          </cell>
          <cell r="F675">
            <v>100</v>
          </cell>
          <cell r="U675">
            <v>0</v>
          </cell>
        </row>
        <row r="676">
          <cell r="A676" t="str">
            <v xml:space="preserve">JC File &amp; Print Upgrades </v>
          </cell>
          <cell r="D676">
            <v>50</v>
          </cell>
          <cell r="F676">
            <v>50</v>
          </cell>
          <cell r="U676">
            <v>0</v>
          </cell>
        </row>
        <row r="677">
          <cell r="A677" t="str">
            <v>JC Veritas Enhancements</v>
          </cell>
          <cell r="D677">
            <v>35</v>
          </cell>
          <cell r="F677">
            <v>0</v>
          </cell>
          <cell r="U677">
            <v>0</v>
          </cell>
        </row>
        <row r="678">
          <cell r="A678" t="str">
            <v>JC Wireless Network Analysis Tools</v>
          </cell>
          <cell r="D678">
            <v>10</v>
          </cell>
          <cell r="F678">
            <v>0</v>
          </cell>
          <cell r="U678">
            <v>0</v>
          </cell>
        </row>
        <row r="679">
          <cell r="A679" t="str">
            <v>NY/NJ Veritas Expansion</v>
          </cell>
          <cell r="D679">
            <v>25</v>
          </cell>
          <cell r="F679">
            <v>0</v>
          </cell>
          <cell r="U679">
            <v>0</v>
          </cell>
        </row>
        <row r="680">
          <cell r="A680" t="str">
            <v>Unbudgeted EVA Upgrades</v>
          </cell>
          <cell r="D680">
            <v>0</v>
          </cell>
          <cell r="F680">
            <v>42.119</v>
          </cell>
          <cell r="U680">
            <v>0</v>
          </cell>
        </row>
        <row r="681">
          <cell r="A681" t="str">
            <v>pSERIES/AIX</v>
          </cell>
          <cell r="U681">
            <v>0</v>
          </cell>
        </row>
        <row r="682">
          <cell r="A682" t="str">
            <v>Performance AID/Toolbox</v>
          </cell>
          <cell r="D682">
            <v>15</v>
          </cell>
          <cell r="F682">
            <v>15</v>
          </cell>
          <cell r="U682">
            <v>0</v>
          </cell>
        </row>
        <row r="683">
          <cell r="A683" t="str">
            <v>JC Data Centers</v>
          </cell>
          <cell r="U683">
            <v>0</v>
          </cell>
        </row>
        <row r="684">
          <cell r="A684" t="str">
            <v xml:space="preserve">Production Data Center Expansion - Algoa </v>
          </cell>
          <cell r="D684">
            <v>250</v>
          </cell>
          <cell r="F684">
            <v>252.66200000000001</v>
          </cell>
          <cell r="U684">
            <v>0</v>
          </cell>
        </row>
        <row r="685">
          <cell r="A685" t="str">
            <v>IT Customer Care (ITCC)</v>
          </cell>
          <cell r="U685">
            <v>0</v>
          </cell>
        </row>
        <row r="686">
          <cell r="A686" t="str">
            <v>Desktop Data</v>
          </cell>
          <cell r="D686">
            <v>150</v>
          </cell>
          <cell r="F686">
            <v>130</v>
          </cell>
          <cell r="U686">
            <v>0</v>
          </cell>
        </row>
        <row r="687">
          <cell r="A687" t="str">
            <v>Remedy Expansion</v>
          </cell>
          <cell r="D687">
            <v>45</v>
          </cell>
          <cell r="F687">
            <v>45</v>
          </cell>
          <cell r="U687">
            <v>0</v>
          </cell>
        </row>
        <row r="688">
          <cell r="A688" t="str">
            <v>SMS Expansion</v>
          </cell>
          <cell r="D688">
            <v>40</v>
          </cell>
          <cell r="F688">
            <v>36.685000000000002</v>
          </cell>
          <cell r="U688">
            <v>0</v>
          </cell>
        </row>
        <row r="689">
          <cell r="A689" t="str">
            <v>Unbudgeted Apple Enterprise Agreement</v>
          </cell>
          <cell r="D689">
            <v>0</v>
          </cell>
          <cell r="F689">
            <v>22.457999999999998</v>
          </cell>
          <cell r="U689">
            <v>0</v>
          </cell>
        </row>
        <row r="690">
          <cell r="A690" t="str">
            <v>SODA</v>
          </cell>
          <cell r="U690">
            <v>0</v>
          </cell>
        </row>
        <row r="691">
          <cell r="A691" t="str">
            <v xml:space="preserve">MediaBank Upgrade </v>
          </cell>
          <cell r="D691">
            <v>135</v>
          </cell>
          <cell r="F691">
            <v>115</v>
          </cell>
          <cell r="U691">
            <v>0</v>
          </cell>
        </row>
        <row r="692">
          <cell r="A692" t="str">
            <v xml:space="preserve">Production File Storage up to 38TB </v>
          </cell>
          <cell r="D692">
            <v>150</v>
          </cell>
          <cell r="F692">
            <v>127.542</v>
          </cell>
          <cell r="U692">
            <v>0</v>
          </cell>
        </row>
        <row r="693">
          <cell r="A693" t="str">
            <v>Migration to SQL Server</v>
          </cell>
          <cell r="D693">
            <v>53</v>
          </cell>
          <cell r="F693">
            <v>53</v>
          </cell>
          <cell r="U693">
            <v>0</v>
          </cell>
        </row>
        <row r="694">
          <cell r="A694" t="str">
            <v>Telecom</v>
          </cell>
          <cell r="U694">
            <v>0</v>
          </cell>
        </row>
        <row r="695">
          <cell r="A695" t="str">
            <v>Telecom Network and Infrastructure</v>
          </cell>
          <cell r="D695">
            <v>97</v>
          </cell>
          <cell r="F695">
            <v>97</v>
          </cell>
          <cell r="U695">
            <v>0</v>
          </cell>
        </row>
        <row r="696">
          <cell r="A696" t="str">
            <v>Telecom Upgrades and necessary replacements</v>
          </cell>
          <cell r="D696">
            <v>51</v>
          </cell>
          <cell r="F696">
            <v>51</v>
          </cell>
          <cell r="U696">
            <v>0</v>
          </cell>
        </row>
        <row r="697">
          <cell r="A697" t="str">
            <v>Telecom Software licenses</v>
          </cell>
          <cell r="D697">
            <v>50</v>
          </cell>
          <cell r="F697">
            <v>50</v>
          </cell>
          <cell r="U697">
            <v>0</v>
          </cell>
        </row>
        <row r="698">
          <cell r="A698" t="str">
            <v>IT TOTAL</v>
          </cell>
          <cell r="D698">
            <v>8168.8</v>
          </cell>
          <cell r="F698">
            <v>8274.112000000001</v>
          </cell>
          <cell r="H698">
            <v>150</v>
          </cell>
          <cell r="J698">
            <v>10564</v>
          </cell>
          <cell r="L698">
            <v>10714</v>
          </cell>
          <cell r="P698">
            <v>10714</v>
          </cell>
          <cell r="T698">
            <v>-6406</v>
          </cell>
          <cell r="U698">
            <v>4308</v>
          </cell>
        </row>
        <row r="700">
          <cell r="A700" t="str">
            <v>LEGAL</v>
          </cell>
        </row>
        <row r="701">
          <cell r="A701" t="str">
            <v>Charms</v>
          </cell>
          <cell r="D701">
            <v>50</v>
          </cell>
          <cell r="F701">
            <v>55</v>
          </cell>
          <cell r="H701">
            <v>5</v>
          </cell>
          <cell r="J701">
            <v>0</v>
          </cell>
          <cell r="L701">
            <v>5</v>
          </cell>
          <cell r="N701">
            <v>60</v>
          </cell>
          <cell r="P701">
            <v>5</v>
          </cell>
          <cell r="S701" t="str">
            <v>06CHARMS</v>
          </cell>
          <cell r="U701">
            <v>5</v>
          </cell>
        </row>
        <row r="702">
          <cell r="A702" t="str">
            <v>AR Financial Module</v>
          </cell>
          <cell r="J702">
            <v>20</v>
          </cell>
          <cell r="L702">
            <v>20</v>
          </cell>
          <cell r="P702">
            <v>20</v>
          </cell>
          <cell r="S702" t="str">
            <v>08LGL1</v>
          </cell>
          <cell r="U702">
            <v>20</v>
          </cell>
        </row>
        <row r="703">
          <cell r="A703" t="str">
            <v>UK Office BP Conversion</v>
          </cell>
          <cell r="J703">
            <v>12</v>
          </cell>
          <cell r="L703">
            <v>12</v>
          </cell>
          <cell r="P703">
            <v>12</v>
          </cell>
          <cell r="S703" t="str">
            <v>08LGL2</v>
          </cell>
          <cell r="U703">
            <v>12</v>
          </cell>
        </row>
        <row r="704">
          <cell r="A704" t="str">
            <v>Rights Sensitivity</v>
          </cell>
          <cell r="J704">
            <v>10</v>
          </cell>
          <cell r="L704">
            <v>10</v>
          </cell>
          <cell r="P704">
            <v>10</v>
          </cell>
          <cell r="S704" t="str">
            <v>08LGL3</v>
          </cell>
          <cell r="U704">
            <v>10</v>
          </cell>
        </row>
        <row r="705">
          <cell r="A705" t="str">
            <v>Royalty Rate Product Groups</v>
          </cell>
          <cell r="J705">
            <v>4</v>
          </cell>
          <cell r="L705">
            <v>4</v>
          </cell>
          <cell r="P705">
            <v>4</v>
          </cell>
          <cell r="S705" t="str">
            <v>08LGL4</v>
          </cell>
          <cell r="U705">
            <v>4</v>
          </cell>
        </row>
        <row r="706">
          <cell r="A706" t="str">
            <v>AR Financial Module</v>
          </cell>
          <cell r="J706">
            <v>3</v>
          </cell>
          <cell r="L706">
            <v>3</v>
          </cell>
          <cell r="P706">
            <v>3</v>
          </cell>
          <cell r="S706" t="str">
            <v>08LGL5</v>
          </cell>
          <cell r="U706">
            <v>3</v>
          </cell>
        </row>
        <row r="707">
          <cell r="A707" t="str">
            <v>Author Payout Functionality</v>
          </cell>
          <cell r="J707">
            <v>6</v>
          </cell>
          <cell r="L707">
            <v>6</v>
          </cell>
          <cell r="P707">
            <v>6</v>
          </cell>
          <cell r="S707" t="str">
            <v>08LGL6</v>
          </cell>
          <cell r="U707">
            <v>6</v>
          </cell>
        </row>
        <row r="708">
          <cell r="A708" t="str">
            <v>Foreign Rights Website</v>
          </cell>
          <cell r="J708">
            <v>10</v>
          </cell>
          <cell r="L708">
            <v>10</v>
          </cell>
          <cell r="P708">
            <v>10</v>
          </cell>
          <cell r="S708" t="str">
            <v>08LGL7</v>
          </cell>
          <cell r="U708">
            <v>10</v>
          </cell>
        </row>
        <row r="709">
          <cell r="A709" t="str">
            <v>MONARCH Integration</v>
          </cell>
          <cell r="J709">
            <v>10</v>
          </cell>
          <cell r="L709">
            <v>10</v>
          </cell>
          <cell r="P709">
            <v>10</v>
          </cell>
          <cell r="S709" t="str">
            <v>08LGL8</v>
          </cell>
          <cell r="U709">
            <v>10</v>
          </cell>
        </row>
        <row r="710">
          <cell r="A710" t="str">
            <v>Contract Template Changes</v>
          </cell>
          <cell r="J710">
            <v>8</v>
          </cell>
          <cell r="L710">
            <v>8</v>
          </cell>
          <cell r="P710">
            <v>8</v>
          </cell>
          <cell r="S710" t="str">
            <v>08LGL9</v>
          </cell>
          <cell r="U710">
            <v>8</v>
          </cell>
        </row>
        <row r="711">
          <cell r="A711" t="str">
            <v>Ability to search for combo#  within charms</v>
          </cell>
          <cell r="J711">
            <v>1.2</v>
          </cell>
          <cell r="L711">
            <v>1.2</v>
          </cell>
          <cell r="P711">
            <v>1.2</v>
          </cell>
          <cell r="S711" t="str">
            <v>08LGL10</v>
          </cell>
          <cell r="U711">
            <v>1.2</v>
          </cell>
        </row>
        <row r="712">
          <cell r="A712" t="str">
            <v>Contract Template Generator</v>
          </cell>
          <cell r="J712">
            <v>30</v>
          </cell>
          <cell r="L712">
            <v>30</v>
          </cell>
          <cell r="P712">
            <v>30</v>
          </cell>
          <cell r="S712" t="str">
            <v>08LGL11</v>
          </cell>
          <cell r="U712">
            <v>30</v>
          </cell>
        </row>
        <row r="713">
          <cell r="A713" t="str">
            <v>Contract Information Automation</v>
          </cell>
          <cell r="J713">
            <v>35</v>
          </cell>
          <cell r="L713">
            <v>35</v>
          </cell>
          <cell r="P713">
            <v>35</v>
          </cell>
          <cell r="S713" t="str">
            <v>08LGL12</v>
          </cell>
          <cell r="U713">
            <v>35</v>
          </cell>
        </row>
        <row r="714">
          <cell r="A714" t="str">
            <v>LEGAL TOTAL</v>
          </cell>
          <cell r="D714">
            <v>50</v>
          </cell>
          <cell r="F714">
            <v>55</v>
          </cell>
          <cell r="H714">
            <v>5</v>
          </cell>
          <cell r="J714">
            <v>149.19999999999999</v>
          </cell>
          <cell r="L714">
            <v>154.19999999999999</v>
          </cell>
          <cell r="P714">
            <v>154.19999999999999</v>
          </cell>
          <cell r="T714">
            <v>0</v>
          </cell>
          <cell r="U714">
            <v>154.19999999999999</v>
          </cell>
        </row>
        <row r="716">
          <cell r="A716" t="str">
            <v xml:space="preserve">FACILITIES  </v>
          </cell>
        </row>
        <row r="717">
          <cell r="A717" t="str">
            <v>555 Broadway - Envelope Restoration (Roof replacement in 2005/06)</v>
          </cell>
          <cell r="D717">
            <v>1000</v>
          </cell>
          <cell r="F717">
            <v>841</v>
          </cell>
          <cell r="H717">
            <v>200</v>
          </cell>
          <cell r="J717">
            <v>0</v>
          </cell>
          <cell r="L717">
            <v>200</v>
          </cell>
          <cell r="N717">
            <v>1041</v>
          </cell>
          <cell r="P717">
            <v>200</v>
          </cell>
          <cell r="S717" t="str">
            <v>06REAL1</v>
          </cell>
          <cell r="U717">
            <v>200</v>
          </cell>
        </row>
        <row r="718">
          <cell r="A718" t="str">
            <v>555 Broadway - Broadway penthouse façade restoration</v>
          </cell>
          <cell r="D718">
            <v>1200</v>
          </cell>
          <cell r="F718">
            <v>1262.99242</v>
          </cell>
          <cell r="H718">
            <v>0</v>
          </cell>
          <cell r="J718">
            <v>0</v>
          </cell>
          <cell r="L718">
            <v>0</v>
          </cell>
          <cell r="P718">
            <v>0</v>
          </cell>
          <cell r="U718">
            <v>0</v>
          </cell>
        </row>
        <row r="719">
          <cell r="A719" t="str">
            <v>555 Broadway - Mail Conveyor Replacement</v>
          </cell>
          <cell r="D719">
            <v>300</v>
          </cell>
          <cell r="F719">
            <v>329.16727000000003</v>
          </cell>
          <cell r="H719">
            <v>0</v>
          </cell>
          <cell r="J719">
            <v>0</v>
          </cell>
          <cell r="L719">
            <v>0</v>
          </cell>
          <cell r="P719">
            <v>0</v>
          </cell>
          <cell r="U719">
            <v>0</v>
          </cell>
        </row>
        <row r="720">
          <cell r="A720" t="str">
            <v xml:space="preserve">Danbury Exterior Façade - phase 1 </v>
          </cell>
          <cell r="B720" t="str">
            <v>SAH</v>
          </cell>
          <cell r="D720">
            <v>900</v>
          </cell>
          <cell r="F720">
            <v>424</v>
          </cell>
          <cell r="H720">
            <v>200</v>
          </cell>
          <cell r="J720">
            <v>0</v>
          </cell>
          <cell r="L720">
            <v>200</v>
          </cell>
          <cell r="N720">
            <v>624</v>
          </cell>
          <cell r="P720">
            <v>200</v>
          </cell>
          <cell r="S720" t="str">
            <v>06FAC4</v>
          </cell>
          <cell r="U720">
            <v>200</v>
          </cell>
        </row>
        <row r="721">
          <cell r="A721" t="str">
            <v>Space Densification Projects</v>
          </cell>
          <cell r="D721">
            <v>200</v>
          </cell>
          <cell r="F721">
            <v>129.61199999999999</v>
          </cell>
          <cell r="H721">
            <v>0</v>
          </cell>
          <cell r="J721">
            <v>0</v>
          </cell>
          <cell r="L721">
            <v>0</v>
          </cell>
          <cell r="P721">
            <v>0</v>
          </cell>
          <cell r="U721">
            <v>0</v>
          </cell>
        </row>
        <row r="722">
          <cell r="A722" t="str">
            <v>Space Densification Projects</v>
          </cell>
          <cell r="D722">
            <v>150</v>
          </cell>
          <cell r="F722">
            <v>96.516000000000005</v>
          </cell>
          <cell r="H722">
            <v>0</v>
          </cell>
          <cell r="J722">
            <v>0</v>
          </cell>
          <cell r="L722">
            <v>0</v>
          </cell>
          <cell r="P722">
            <v>0</v>
          </cell>
          <cell r="U722">
            <v>0</v>
          </cell>
        </row>
        <row r="723">
          <cell r="A723" t="str">
            <v>Fire, Safety and Electrical; Power Upgrades, Electrical Upgrades</v>
          </cell>
          <cell r="D723">
            <v>70</v>
          </cell>
          <cell r="F723">
            <v>70</v>
          </cell>
          <cell r="H723">
            <v>0</v>
          </cell>
          <cell r="J723">
            <v>0</v>
          </cell>
          <cell r="L723">
            <v>0</v>
          </cell>
          <cell r="P723">
            <v>0</v>
          </cell>
          <cell r="U723">
            <v>0</v>
          </cell>
        </row>
        <row r="724">
          <cell r="A724" t="str">
            <v>Facilities Refurbishments, 6fh fl conference room, Danbury interior, cafeteria improvements, Sp. Danbury interior rejuvenation.</v>
          </cell>
          <cell r="D724">
            <v>325</v>
          </cell>
          <cell r="F724">
            <v>321.77646999999996</v>
          </cell>
          <cell r="H724">
            <v>0</v>
          </cell>
          <cell r="J724">
            <v>0</v>
          </cell>
          <cell r="L724">
            <v>0</v>
          </cell>
          <cell r="P724">
            <v>0</v>
          </cell>
          <cell r="U724">
            <v>0</v>
          </cell>
        </row>
        <row r="725">
          <cell r="A725" t="str">
            <v>Space Densification Projects</v>
          </cell>
          <cell r="D725">
            <v>655</v>
          </cell>
          <cell r="F725">
            <v>458.45771300000007</v>
          </cell>
          <cell r="H725">
            <v>200</v>
          </cell>
          <cell r="J725">
            <v>0</v>
          </cell>
          <cell r="L725">
            <v>200</v>
          </cell>
          <cell r="N725">
            <v>658.45771300000001</v>
          </cell>
          <cell r="P725">
            <v>200</v>
          </cell>
          <cell r="S725" t="str">
            <v>07STRAT1</v>
          </cell>
          <cell r="U725">
            <v>200</v>
          </cell>
        </row>
        <row r="726">
          <cell r="A726" t="str">
            <v>555 - South façade  restoration</v>
          </cell>
          <cell r="J726">
            <v>810</v>
          </cell>
          <cell r="L726">
            <v>810</v>
          </cell>
          <cell r="P726">
            <v>810</v>
          </cell>
          <cell r="S726" t="str">
            <v>08FAC1</v>
          </cell>
          <cell r="U726">
            <v>810</v>
          </cell>
        </row>
        <row r="727">
          <cell r="A727" t="str">
            <v>555 - Roof final phase</v>
          </cell>
          <cell r="J727">
            <v>700</v>
          </cell>
          <cell r="L727">
            <v>700</v>
          </cell>
          <cell r="P727">
            <v>700</v>
          </cell>
          <cell r="Q727" t="str">
            <v>may put off 1 yr</v>
          </cell>
          <cell r="S727" t="str">
            <v>08FAC2</v>
          </cell>
          <cell r="U727">
            <v>700</v>
          </cell>
        </row>
        <row r="728">
          <cell r="A728" t="str">
            <v>555 - Condenser Water Crossover Piping</v>
          </cell>
          <cell r="J728">
            <v>60</v>
          </cell>
          <cell r="L728">
            <v>60</v>
          </cell>
          <cell r="P728">
            <v>60</v>
          </cell>
          <cell r="S728" t="str">
            <v>08FAC3</v>
          </cell>
          <cell r="U728">
            <v>60</v>
          </cell>
        </row>
        <row r="729">
          <cell r="A729" t="str">
            <v>555 - Gravity Tank Heaters</v>
          </cell>
          <cell r="J729">
            <v>30</v>
          </cell>
          <cell r="L729">
            <v>30</v>
          </cell>
          <cell r="P729">
            <v>30</v>
          </cell>
          <cell r="S729" t="str">
            <v>08FAC4</v>
          </cell>
          <cell r="U729">
            <v>30</v>
          </cell>
        </row>
        <row r="730">
          <cell r="A730" t="str">
            <v>555 - Electric and security upgrades</v>
          </cell>
          <cell r="J730">
            <v>25</v>
          </cell>
          <cell r="L730">
            <v>25</v>
          </cell>
          <cell r="P730">
            <v>25</v>
          </cell>
          <cell r="S730" t="str">
            <v>08FAC5</v>
          </cell>
          <cell r="U730">
            <v>25</v>
          </cell>
        </row>
        <row r="731">
          <cell r="A731" t="str">
            <v>555 - Rooftop AC Units</v>
          </cell>
          <cell r="J731">
            <v>552</v>
          </cell>
          <cell r="L731">
            <v>552</v>
          </cell>
          <cell r="P731">
            <v>552</v>
          </cell>
          <cell r="S731" t="str">
            <v>08FAC6</v>
          </cell>
          <cell r="U731">
            <v>552</v>
          </cell>
        </row>
        <row r="732">
          <cell r="A732" t="str">
            <v>555 - Cooling tower replacement</v>
          </cell>
          <cell r="J732">
            <v>997</v>
          </cell>
          <cell r="L732">
            <v>997</v>
          </cell>
          <cell r="P732" t="str">
            <v>not approved</v>
          </cell>
          <cell r="Q732" t="str">
            <v>may put off 1 yr</v>
          </cell>
          <cell r="U732" t="str">
            <v>NA</v>
          </cell>
        </row>
        <row r="733">
          <cell r="A733" t="str">
            <v>555 - Second floor lobby, new floor covering and lighting in display cases</v>
          </cell>
          <cell r="J733">
            <v>50</v>
          </cell>
          <cell r="L733">
            <v>50</v>
          </cell>
          <cell r="P733" t="str">
            <v>not approved</v>
          </cell>
          <cell r="U733" t="str">
            <v>NA</v>
          </cell>
        </row>
        <row r="734">
          <cell r="A734" t="str">
            <v>555 - DR change to update finishes throughout blding</v>
          </cell>
          <cell r="J734">
            <v>1500</v>
          </cell>
          <cell r="L734">
            <v>1500</v>
          </cell>
          <cell r="P734">
            <v>1500</v>
          </cell>
          <cell r="S734" t="str">
            <v>08FAC7</v>
          </cell>
          <cell r="U734">
            <v>1500</v>
          </cell>
        </row>
        <row r="735">
          <cell r="A735" t="str">
            <v>555 - Greenhouse roof irrigation plantings and trellis</v>
          </cell>
          <cell r="J735">
            <v>60</v>
          </cell>
          <cell r="L735">
            <v>60</v>
          </cell>
          <cell r="P735" t="str">
            <v>not approved</v>
          </cell>
          <cell r="Q735" t="str">
            <v>may put off 1 yr</v>
          </cell>
          <cell r="U735" t="str">
            <v>NA</v>
          </cell>
        </row>
        <row r="736">
          <cell r="A736" t="str">
            <v>555 - Fire alarm, class E system upgrade</v>
          </cell>
          <cell r="J736">
            <v>400</v>
          </cell>
          <cell r="L736">
            <v>400</v>
          </cell>
          <cell r="P736">
            <v>400</v>
          </cell>
          <cell r="Q736" t="str">
            <v>may put off 1 yr</v>
          </cell>
          <cell r="S736" t="str">
            <v>08FAC8</v>
          </cell>
          <cell r="U736">
            <v>400</v>
          </cell>
        </row>
        <row r="737">
          <cell r="A737" t="str">
            <v>557 - Electric and security upgrades</v>
          </cell>
          <cell r="J737">
            <v>25</v>
          </cell>
          <cell r="L737">
            <v>25</v>
          </cell>
          <cell r="P737">
            <v>25</v>
          </cell>
          <cell r="S737" t="str">
            <v>08FAC9</v>
          </cell>
          <cell r="U737">
            <v>25</v>
          </cell>
        </row>
        <row r="738">
          <cell r="A738" t="str">
            <v>557 - Audio Visual project upgrade lobbies and boardroom</v>
          </cell>
          <cell r="J738">
            <v>47</v>
          </cell>
          <cell r="L738">
            <v>47</v>
          </cell>
          <cell r="P738">
            <v>47</v>
          </cell>
          <cell r="S738" t="str">
            <v>08FAC10</v>
          </cell>
          <cell r="U738">
            <v>47</v>
          </cell>
        </row>
        <row r="739">
          <cell r="A739" t="str">
            <v>557 - Decommission 3rd floor data center</v>
          </cell>
          <cell r="J739">
            <v>100</v>
          </cell>
          <cell r="L739">
            <v>100</v>
          </cell>
          <cell r="P739">
            <v>100</v>
          </cell>
          <cell r="Q739" t="str">
            <v>may put off 1 yr, plan in conjunction w Danbury</v>
          </cell>
          <cell r="S739" t="str">
            <v>08FAC11</v>
          </cell>
          <cell r="U739">
            <v>100</v>
          </cell>
        </row>
        <row r="740">
          <cell r="A740" t="str">
            <v>568 - Security equipment upgrade</v>
          </cell>
          <cell r="J740">
            <v>12.5</v>
          </cell>
          <cell r="L740">
            <v>12.5</v>
          </cell>
          <cell r="P740">
            <v>12.5</v>
          </cell>
          <cell r="S740" t="str">
            <v>08FAC12</v>
          </cell>
          <cell r="U740">
            <v>12.5</v>
          </cell>
        </row>
        <row r="741">
          <cell r="A741" t="str">
            <v>568 - Electric upgrades</v>
          </cell>
          <cell r="J741">
            <v>12.5</v>
          </cell>
          <cell r="L741">
            <v>12.5</v>
          </cell>
          <cell r="P741">
            <v>12.5</v>
          </cell>
          <cell r="S741" t="str">
            <v>08FAC13</v>
          </cell>
          <cell r="U741">
            <v>12.5</v>
          </cell>
        </row>
        <row r="742">
          <cell r="A742" t="str">
            <v>568 - 9th floor upgrade (design and planning in 2007/08)</v>
          </cell>
          <cell r="J742">
            <v>200</v>
          </cell>
          <cell r="L742">
            <v>200</v>
          </cell>
          <cell r="P742">
            <v>200</v>
          </cell>
          <cell r="Q742" t="str">
            <v>$3M on P&amp;L</v>
          </cell>
          <cell r="S742" t="str">
            <v>08FAC14</v>
          </cell>
          <cell r="U742">
            <v>200</v>
          </cell>
        </row>
        <row r="743">
          <cell r="A743" t="str">
            <v>524 - Electric and security upgrades</v>
          </cell>
          <cell r="J743">
            <v>25</v>
          </cell>
          <cell r="L743">
            <v>25</v>
          </cell>
          <cell r="P743">
            <v>25</v>
          </cell>
          <cell r="S743" t="str">
            <v>08FAC15</v>
          </cell>
          <cell r="U743">
            <v>25</v>
          </cell>
        </row>
        <row r="744">
          <cell r="A744" t="str">
            <v xml:space="preserve">Dan - Electric, security, warehouse and HVAC upgrades </v>
          </cell>
          <cell r="B744" t="str">
            <v>SAH</v>
          </cell>
          <cell r="J744">
            <v>69</v>
          </cell>
          <cell r="L744">
            <v>69</v>
          </cell>
          <cell r="P744">
            <v>69</v>
          </cell>
          <cell r="S744" t="str">
            <v>08FAC16</v>
          </cell>
          <cell r="U744">
            <v>69</v>
          </cell>
        </row>
        <row r="745">
          <cell r="A745" t="str">
            <v>Dan - Danbury – Façade</v>
          </cell>
          <cell r="B745" t="str">
            <v>SAH</v>
          </cell>
          <cell r="J745">
            <v>700</v>
          </cell>
          <cell r="L745">
            <v>700</v>
          </cell>
          <cell r="P745">
            <v>700</v>
          </cell>
          <cell r="S745" t="str">
            <v>08FAC17</v>
          </cell>
          <cell r="U745">
            <v>700</v>
          </cell>
        </row>
        <row r="746">
          <cell r="A746" t="str">
            <v>Sec - Electric and security upgrades</v>
          </cell>
          <cell r="J746">
            <v>25</v>
          </cell>
          <cell r="L746">
            <v>25</v>
          </cell>
          <cell r="P746">
            <v>25</v>
          </cell>
          <cell r="S746" t="str">
            <v>08FAC18</v>
          </cell>
          <cell r="U746">
            <v>25</v>
          </cell>
        </row>
        <row r="747">
          <cell r="A747" t="str">
            <v>Lec 14th St. - Improvements to core and shell</v>
          </cell>
          <cell r="B747" t="str">
            <v>STRATEGIC</v>
          </cell>
          <cell r="J747">
            <v>200</v>
          </cell>
          <cell r="L747">
            <v>200</v>
          </cell>
          <cell r="P747" t="str">
            <v>not approved</v>
          </cell>
          <cell r="Q747" t="str">
            <v>lectorum - Approval pending overall business strategy</v>
          </cell>
          <cell r="R747">
            <v>200</v>
          </cell>
          <cell r="S747" t="str">
            <v>08LECT1</v>
          </cell>
          <cell r="U747" t="str">
            <v>NA</v>
          </cell>
        </row>
        <row r="748">
          <cell r="A748" t="str">
            <v>Lec 14th St. - Improvements to retail store</v>
          </cell>
          <cell r="B748" t="str">
            <v>STRATEGIC</v>
          </cell>
          <cell r="J748">
            <v>250</v>
          </cell>
          <cell r="L748">
            <v>250</v>
          </cell>
          <cell r="P748" t="str">
            <v>not approved</v>
          </cell>
          <cell r="Q748" t="str">
            <v>lectorum - Approval pending overall business strategy</v>
          </cell>
          <cell r="R748">
            <v>250</v>
          </cell>
          <cell r="S748" t="str">
            <v>08LECT2</v>
          </cell>
          <cell r="U748" t="str">
            <v>NA</v>
          </cell>
        </row>
        <row r="749">
          <cell r="A749" t="str">
            <v>FACILITIES  TOTAL</v>
          </cell>
          <cell r="D749">
            <v>4800</v>
          </cell>
          <cell r="F749">
            <v>3933.5218730000001</v>
          </cell>
          <cell r="H749">
            <v>600</v>
          </cell>
          <cell r="J749">
            <v>6850</v>
          </cell>
          <cell r="L749">
            <v>7450</v>
          </cell>
          <cell r="P749">
            <v>5893</v>
          </cell>
          <cell r="T749">
            <v>0</v>
          </cell>
          <cell r="U749">
            <v>5893</v>
          </cell>
        </row>
        <row r="751">
          <cell r="A751" t="str">
            <v>STRATEGIC MARKETING</v>
          </cell>
        </row>
        <row r="752">
          <cell r="A752" t="str">
            <v>Design</v>
          </cell>
          <cell r="U752">
            <v>0</v>
          </cell>
        </row>
        <row r="753">
          <cell r="A753" t="str">
            <v>Design Services Color Printer / 3 yr. lease</v>
          </cell>
          <cell r="D753">
            <v>0</v>
          </cell>
          <cell r="F753">
            <v>0</v>
          </cell>
          <cell r="H753">
            <v>0</v>
          </cell>
          <cell r="J753">
            <v>18</v>
          </cell>
          <cell r="L753">
            <v>54</v>
          </cell>
          <cell r="P753">
            <v>30</v>
          </cell>
          <cell r="S753" t="str">
            <v>08CM1</v>
          </cell>
          <cell r="U753">
            <v>30</v>
          </cell>
        </row>
        <row r="754">
          <cell r="A754" t="str">
            <v>Library;</v>
          </cell>
          <cell r="U754">
            <v>0</v>
          </cell>
        </row>
        <row r="755">
          <cell r="A755" t="str">
            <v>Book scanner</v>
          </cell>
          <cell r="D755">
            <v>0</v>
          </cell>
          <cell r="F755">
            <v>0</v>
          </cell>
          <cell r="H755">
            <v>0</v>
          </cell>
          <cell r="J755">
            <v>20</v>
          </cell>
          <cell r="L755">
            <v>20</v>
          </cell>
          <cell r="P755">
            <v>20</v>
          </cell>
          <cell r="S755" t="str">
            <v>08CM2</v>
          </cell>
          <cell r="U755">
            <v>20</v>
          </cell>
        </row>
        <row r="756">
          <cell r="A756" t="str">
            <v>Photo Resources:</v>
          </cell>
          <cell r="U756">
            <v>0</v>
          </cell>
        </row>
        <row r="757">
          <cell r="A757" t="str">
            <v>CHARMS/Photo Resources Data Initiative</v>
          </cell>
          <cell r="F757">
            <v>14</v>
          </cell>
          <cell r="H757">
            <v>0</v>
          </cell>
          <cell r="J757">
            <v>21</v>
          </cell>
          <cell r="L757">
            <v>21</v>
          </cell>
          <cell r="N757">
            <v>35</v>
          </cell>
          <cell r="P757">
            <v>21</v>
          </cell>
          <cell r="S757" t="str">
            <v>08CM3</v>
          </cell>
          <cell r="U757">
            <v>21</v>
          </cell>
        </row>
        <row r="758">
          <cell r="A758" t="str">
            <v>New Computers</v>
          </cell>
          <cell r="D758">
            <v>9</v>
          </cell>
          <cell r="F758">
            <v>14</v>
          </cell>
          <cell r="H758">
            <v>0</v>
          </cell>
          <cell r="J758">
            <v>6</v>
          </cell>
          <cell r="L758">
            <v>6</v>
          </cell>
          <cell r="N758">
            <v>20</v>
          </cell>
          <cell r="P758" t="str">
            <v>not approved</v>
          </cell>
          <cell r="Q758" t="str">
            <v xml:space="preserve"> please lease through IT</v>
          </cell>
          <cell r="U758" t="str">
            <v>NA</v>
          </cell>
        </row>
        <row r="759">
          <cell r="A759" t="str">
            <v>Conventions</v>
          </cell>
          <cell r="U759">
            <v>0</v>
          </cell>
        </row>
        <row r="760">
          <cell r="A760" t="str">
            <v>Booth Upgrades</v>
          </cell>
          <cell r="D760">
            <v>60</v>
          </cell>
          <cell r="F760">
            <v>47</v>
          </cell>
          <cell r="H760">
            <v>0</v>
          </cell>
          <cell r="J760">
            <v>300</v>
          </cell>
          <cell r="L760">
            <v>300</v>
          </cell>
          <cell r="Q760" t="str">
            <v>pending business discussion</v>
          </cell>
          <cell r="S760" t="str">
            <v>08CM7</v>
          </cell>
          <cell r="U760">
            <v>0</v>
          </cell>
        </row>
        <row r="761">
          <cell r="A761" t="str">
            <v>DB group</v>
          </cell>
          <cell r="U761">
            <v>0</v>
          </cell>
        </row>
        <row r="762">
          <cell r="A762" t="str">
            <v>SaS Hardware</v>
          </cell>
          <cell r="C762" t="str">
            <v>*</v>
          </cell>
          <cell r="D762">
            <v>146.17059333333333</v>
          </cell>
          <cell r="F762">
            <v>146.17059333333333</v>
          </cell>
          <cell r="H762">
            <v>0</v>
          </cell>
          <cell r="J762">
            <v>0</v>
          </cell>
          <cell r="U762">
            <v>0</v>
          </cell>
        </row>
        <row r="763">
          <cell r="A763" t="str">
            <v>SaS Software</v>
          </cell>
          <cell r="C763" t="str">
            <v>*</v>
          </cell>
          <cell r="D763">
            <v>160.58888888888887</v>
          </cell>
          <cell r="F763">
            <v>160.58888888888887</v>
          </cell>
          <cell r="H763">
            <v>0</v>
          </cell>
          <cell r="J763">
            <v>0</v>
          </cell>
          <cell r="U763">
            <v>0</v>
          </cell>
        </row>
        <row r="764">
          <cell r="A764" t="str">
            <v>SaS Equipment</v>
          </cell>
          <cell r="C764" t="str">
            <v>*</v>
          </cell>
          <cell r="D764">
            <v>3.6443762222222227</v>
          </cell>
          <cell r="F764">
            <v>3.6443762222222227</v>
          </cell>
          <cell r="H764">
            <v>0</v>
          </cell>
          <cell r="J764">
            <v>0</v>
          </cell>
          <cell r="U764">
            <v>0</v>
          </cell>
        </row>
        <row r="765">
          <cell r="A765" t="str">
            <v>SaS Customization</v>
          </cell>
          <cell r="C765" t="str">
            <v>*</v>
          </cell>
          <cell r="D765">
            <v>174.6</v>
          </cell>
          <cell r="F765">
            <v>174.6</v>
          </cell>
          <cell r="H765">
            <v>0</v>
          </cell>
          <cell r="J765">
            <v>400</v>
          </cell>
          <cell r="L765">
            <v>400</v>
          </cell>
          <cell r="P765">
            <v>0</v>
          </cell>
          <cell r="S765" t="str">
            <v>07CM3</v>
          </cell>
          <cell r="U765">
            <v>0</v>
          </cell>
        </row>
        <row r="766">
          <cell r="A766" t="str">
            <v>SAS Phase 2: divisional breakout below</v>
          </cell>
          <cell r="U766">
            <v>0</v>
          </cell>
        </row>
        <row r="767">
          <cell r="A767" t="str">
            <v>SAS Phase 2- Customization- MIM % only</v>
          </cell>
          <cell r="B767" t="str">
            <v>SAH</v>
          </cell>
          <cell r="J767">
            <v>230</v>
          </cell>
          <cell r="L767">
            <v>230</v>
          </cell>
          <cell r="P767">
            <v>230</v>
          </cell>
          <cell r="S767" t="str">
            <v>08CM4</v>
          </cell>
          <cell r="U767">
            <v>230</v>
          </cell>
        </row>
        <row r="768">
          <cell r="A768" t="str">
            <v>SAS Phase 2- Hardware- MIM % only</v>
          </cell>
          <cell r="B768" t="str">
            <v>SAH</v>
          </cell>
          <cell r="J768">
            <v>220</v>
          </cell>
          <cell r="L768">
            <v>220</v>
          </cell>
          <cell r="P768">
            <v>220</v>
          </cell>
          <cell r="S768" t="str">
            <v>08CM5</v>
          </cell>
          <cell r="U768">
            <v>220</v>
          </cell>
        </row>
        <row r="769">
          <cell r="A769" t="str">
            <v>CRM - CDB Integration</v>
          </cell>
          <cell r="D769">
            <v>0</v>
          </cell>
          <cell r="F769">
            <v>0</v>
          </cell>
          <cell r="H769">
            <v>0</v>
          </cell>
          <cell r="J769">
            <v>450</v>
          </cell>
          <cell r="L769">
            <v>450</v>
          </cell>
          <cell r="P769">
            <v>450</v>
          </cell>
          <cell r="S769" t="str">
            <v>08CM6</v>
          </cell>
          <cell r="U769">
            <v>450</v>
          </cell>
        </row>
        <row r="770">
          <cell r="A770" t="str">
            <v>STRATEGIC MARKETING  TOTAL</v>
          </cell>
          <cell r="D770">
            <v>554.0038584444444</v>
          </cell>
          <cell r="F770">
            <v>560.0038584444444</v>
          </cell>
          <cell r="H770">
            <v>0</v>
          </cell>
          <cell r="J770">
            <v>1665</v>
          </cell>
          <cell r="L770">
            <v>1701</v>
          </cell>
          <cell r="P770">
            <v>971</v>
          </cell>
          <cell r="T770">
            <v>0</v>
          </cell>
          <cell r="U770">
            <v>971</v>
          </cell>
        </row>
        <row r="772">
          <cell r="A772" t="str">
            <v>NSO</v>
          </cell>
        </row>
        <row r="773">
          <cell r="A773" t="str">
            <v>2007-2008 Facility Projects</v>
          </cell>
          <cell r="L773">
            <v>0</v>
          </cell>
          <cell r="P773">
            <v>0</v>
          </cell>
          <cell r="U773">
            <v>0</v>
          </cell>
        </row>
        <row r="774">
          <cell r="A774" t="str">
            <v>FA - Move ADC smoke shelters</v>
          </cell>
          <cell r="J774">
            <v>7</v>
          </cell>
          <cell r="L774">
            <v>7</v>
          </cell>
          <cell r="P774">
            <v>7</v>
          </cell>
          <cell r="S774" t="str">
            <v>08NSO1</v>
          </cell>
          <cell r="U774">
            <v>7</v>
          </cell>
        </row>
        <row r="775">
          <cell r="A775" t="str">
            <v>FA - Lighting project</v>
          </cell>
          <cell r="J775">
            <v>150</v>
          </cell>
          <cell r="L775">
            <v>150</v>
          </cell>
          <cell r="P775">
            <v>150</v>
          </cell>
          <cell r="Q775" t="str">
            <v>In-year approval subject to review of business case by corp facilities</v>
          </cell>
          <cell r="S775" t="str">
            <v>08NSO2</v>
          </cell>
          <cell r="U775">
            <v>150</v>
          </cell>
        </row>
        <row r="776">
          <cell r="A776" t="str">
            <v>FA - Seal ADC parking lots</v>
          </cell>
          <cell r="J776">
            <v>70</v>
          </cell>
          <cell r="L776">
            <v>70</v>
          </cell>
          <cell r="P776">
            <v>70</v>
          </cell>
          <cell r="Q776" t="str">
            <v>In-year approval subject to review of business case by corp facilities</v>
          </cell>
          <cell r="S776" t="str">
            <v>08NSO3</v>
          </cell>
          <cell r="U776">
            <v>70</v>
          </cell>
        </row>
        <row r="777">
          <cell r="A777" t="str">
            <v>FA - Remodel Rob Rd restrooms</v>
          </cell>
          <cell r="J777">
            <v>28</v>
          </cell>
          <cell r="L777">
            <v>28</v>
          </cell>
          <cell r="P777">
            <v>28</v>
          </cell>
          <cell r="Q777" t="str">
            <v>In-year approval subject to review of business case by corp facilities</v>
          </cell>
          <cell r="S777" t="str">
            <v>08NSO4</v>
          </cell>
          <cell r="U777">
            <v>28</v>
          </cell>
        </row>
        <row r="778">
          <cell r="A778" t="str">
            <v>FA - Paint Ops floor ADC</v>
          </cell>
          <cell r="J778">
            <v>110</v>
          </cell>
          <cell r="L778">
            <v>110</v>
          </cell>
          <cell r="P778">
            <v>110</v>
          </cell>
          <cell r="Q778" t="str">
            <v>In-year approval subject to review of business case by corp facilities</v>
          </cell>
          <cell r="S778" t="str">
            <v>08NSO5</v>
          </cell>
          <cell r="U778">
            <v>110</v>
          </cell>
        </row>
        <row r="779">
          <cell r="A779" t="str">
            <v>FA - In house cleaning service</v>
          </cell>
          <cell r="J779">
            <v>96.5</v>
          </cell>
          <cell r="L779">
            <v>96.5</v>
          </cell>
          <cell r="P779" t="str">
            <v>not approved</v>
          </cell>
          <cell r="U779" t="str">
            <v>NA</v>
          </cell>
        </row>
        <row r="780">
          <cell r="A780" t="str">
            <v>FA - Repair McCarty roof</v>
          </cell>
          <cell r="J780">
            <v>82.5</v>
          </cell>
          <cell r="L780">
            <v>82.5</v>
          </cell>
          <cell r="P780">
            <v>82.5</v>
          </cell>
          <cell r="Q780" t="str">
            <v>In-year approval subject to review of business case by corp facilities</v>
          </cell>
          <cell r="S780" t="str">
            <v>08NSO6</v>
          </cell>
          <cell r="U780">
            <v>82.5</v>
          </cell>
        </row>
        <row r="781">
          <cell r="A781" t="str">
            <v>FA - Misc office</v>
          </cell>
          <cell r="J781">
            <v>40</v>
          </cell>
          <cell r="L781">
            <v>40</v>
          </cell>
          <cell r="P781" t="str">
            <v>not approved</v>
          </cell>
          <cell r="U781" t="str">
            <v>NA</v>
          </cell>
        </row>
        <row r="782">
          <cell r="A782" t="str">
            <v>FA - Mob smoke shelter</v>
          </cell>
          <cell r="J782">
            <v>30</v>
          </cell>
          <cell r="L782">
            <v>30</v>
          </cell>
          <cell r="P782">
            <v>25</v>
          </cell>
          <cell r="Q782" t="str">
            <v>In-year approval subject to review of business case by corp facilities</v>
          </cell>
          <cell r="S782" t="str">
            <v>08NSO7</v>
          </cell>
          <cell r="U782">
            <v>25</v>
          </cell>
        </row>
        <row r="783">
          <cell r="A783" t="str">
            <v>FA - Mob Sprinkler</v>
          </cell>
          <cell r="J783">
            <v>90</v>
          </cell>
          <cell r="L783">
            <v>90</v>
          </cell>
          <cell r="P783" t="str">
            <v>not approved</v>
          </cell>
          <cell r="U783" t="str">
            <v>NA</v>
          </cell>
        </row>
        <row r="784">
          <cell r="A784" t="str">
            <v>FA - Blanket HVAC</v>
          </cell>
          <cell r="J784">
            <v>30</v>
          </cell>
          <cell r="L784">
            <v>30</v>
          </cell>
          <cell r="P784">
            <v>30</v>
          </cell>
          <cell r="Q784" t="str">
            <v>In-year approval subject to review of business case by corp facilities</v>
          </cell>
          <cell r="S784" t="str">
            <v>08NSO8</v>
          </cell>
          <cell r="U784">
            <v>30</v>
          </cell>
        </row>
        <row r="785">
          <cell r="A785" t="str">
            <v>FA - New ADC entrance - security</v>
          </cell>
          <cell r="J785">
            <v>100</v>
          </cell>
          <cell r="L785">
            <v>100</v>
          </cell>
          <cell r="P785">
            <v>100</v>
          </cell>
          <cell r="Q785" t="str">
            <v>In-year approval subject to review of business case by corp facilities</v>
          </cell>
          <cell r="S785" t="str">
            <v>08NSO9</v>
          </cell>
          <cell r="U785">
            <v>100</v>
          </cell>
        </row>
        <row r="786">
          <cell r="A786" t="str">
            <v>FA - Remodel/move Security McCarty</v>
          </cell>
          <cell r="J786">
            <v>40</v>
          </cell>
          <cell r="L786">
            <v>40</v>
          </cell>
          <cell r="P786">
            <v>40</v>
          </cell>
          <cell r="Q786" t="str">
            <v>In-year approval subject to review of business case by corp facilities</v>
          </cell>
          <cell r="S786" t="str">
            <v>08NSO10</v>
          </cell>
          <cell r="U786">
            <v>40</v>
          </cell>
        </row>
        <row r="787">
          <cell r="A787" t="str">
            <v>Mau - FA Replace mezz deck</v>
          </cell>
          <cell r="B787" t="str">
            <v>SAH</v>
          </cell>
          <cell r="J787">
            <v>115</v>
          </cell>
          <cell r="L787">
            <v>115</v>
          </cell>
          <cell r="Q787" t="str">
            <v>pending business discussion</v>
          </cell>
          <cell r="R787">
            <v>115</v>
          </cell>
          <cell r="U787">
            <v>0</v>
          </cell>
        </row>
        <row r="788">
          <cell r="A788" t="str">
            <v>Mau - FA Restrooms</v>
          </cell>
          <cell r="B788" t="str">
            <v>SAH</v>
          </cell>
          <cell r="J788">
            <v>40</v>
          </cell>
          <cell r="L788">
            <v>40</v>
          </cell>
          <cell r="Q788" t="str">
            <v>pending business discussion</v>
          </cell>
          <cell r="R788">
            <v>40</v>
          </cell>
          <cell r="U788">
            <v>0</v>
          </cell>
        </row>
        <row r="789">
          <cell r="A789" t="str">
            <v>Mau - FA Lighting</v>
          </cell>
          <cell r="B789" t="str">
            <v>SAH</v>
          </cell>
          <cell r="J789">
            <v>45</v>
          </cell>
          <cell r="L789">
            <v>45</v>
          </cell>
          <cell r="Q789" t="str">
            <v>pending business discussion</v>
          </cell>
          <cell r="R789">
            <v>45</v>
          </cell>
          <cell r="U789">
            <v>0</v>
          </cell>
        </row>
        <row r="790">
          <cell r="A790" t="str">
            <v>Mau - FA Misc Office</v>
          </cell>
          <cell r="B790" t="str">
            <v>SAH</v>
          </cell>
          <cell r="J790">
            <v>20</v>
          </cell>
          <cell r="L790">
            <v>20</v>
          </cell>
          <cell r="P790">
            <v>15</v>
          </cell>
          <cell r="Q790" t="str">
            <v>pending business discussion</v>
          </cell>
          <cell r="R790">
            <v>15</v>
          </cell>
          <cell r="U790">
            <v>15</v>
          </cell>
        </row>
        <row r="791">
          <cell r="A791" t="str">
            <v>Mau - FA Repair capacitor bank</v>
          </cell>
          <cell r="B791" t="str">
            <v>SAH</v>
          </cell>
          <cell r="J791">
            <v>55</v>
          </cell>
          <cell r="L791">
            <v>55</v>
          </cell>
          <cell r="Q791" t="str">
            <v>pending business discussion</v>
          </cell>
          <cell r="R791">
            <v>55</v>
          </cell>
          <cell r="U791">
            <v>0</v>
          </cell>
        </row>
        <row r="792">
          <cell r="A792" t="str">
            <v>Mau - FA HVAC blanket</v>
          </cell>
          <cell r="B792" t="str">
            <v>SAH</v>
          </cell>
          <cell r="J792">
            <v>80</v>
          </cell>
          <cell r="L792">
            <v>80</v>
          </cell>
          <cell r="Q792" t="str">
            <v>pending business discussion</v>
          </cell>
          <cell r="R792">
            <v>80</v>
          </cell>
          <cell r="U792">
            <v>0</v>
          </cell>
        </row>
        <row r="793">
          <cell r="A793" t="str">
            <v>Mau - FA Security</v>
          </cell>
          <cell r="B793" t="str">
            <v>SAH</v>
          </cell>
          <cell r="J793">
            <v>125</v>
          </cell>
          <cell r="L793">
            <v>125</v>
          </cell>
          <cell r="Q793" t="str">
            <v>pending business discussion</v>
          </cell>
          <cell r="R793">
            <v>125</v>
          </cell>
          <cell r="U793">
            <v>0</v>
          </cell>
        </row>
        <row r="794">
          <cell r="A794" t="str">
            <v>2007-2008 Operation Improvements/Enhancements</v>
          </cell>
          <cell r="L794">
            <v>0</v>
          </cell>
          <cell r="U794">
            <v>0</v>
          </cell>
        </row>
        <row r="795">
          <cell r="A795" t="str">
            <v>BC - ELS Scanners</v>
          </cell>
          <cell r="J795">
            <v>18.254999999999999</v>
          </cell>
          <cell r="L795">
            <v>18.254999999999999</v>
          </cell>
          <cell r="P795">
            <v>18.254999999999999</v>
          </cell>
          <cell r="S795" t="str">
            <v>08NSO11</v>
          </cell>
          <cell r="U795">
            <v>18.254999999999999</v>
          </cell>
        </row>
        <row r="796">
          <cell r="A796" t="str">
            <v>BC - Small order conveyor</v>
          </cell>
          <cell r="J796">
            <v>32.954999999999998</v>
          </cell>
          <cell r="L796">
            <v>32.954999999999998</v>
          </cell>
          <cell r="P796">
            <v>32.954999999999998</v>
          </cell>
          <cell r="S796" t="str">
            <v>08NSO12</v>
          </cell>
          <cell r="U796">
            <v>32.954999999999998</v>
          </cell>
        </row>
        <row r="797">
          <cell r="A797" t="str">
            <v>BC - Special processing conveyor</v>
          </cell>
          <cell r="J797">
            <v>55</v>
          </cell>
          <cell r="L797">
            <v>55</v>
          </cell>
          <cell r="P797">
            <v>55</v>
          </cell>
          <cell r="S797" t="str">
            <v>08NSO13</v>
          </cell>
          <cell r="U797">
            <v>55</v>
          </cell>
        </row>
        <row r="798">
          <cell r="A798" t="str">
            <v>BC - Voice units</v>
          </cell>
          <cell r="J798">
            <v>18</v>
          </cell>
          <cell r="L798">
            <v>18</v>
          </cell>
          <cell r="P798">
            <v>18</v>
          </cell>
          <cell r="S798" t="str">
            <v>08NSO14</v>
          </cell>
          <cell r="U798">
            <v>18</v>
          </cell>
        </row>
        <row r="799">
          <cell r="A799" t="str">
            <v>BC - Summer 2007 ADC</v>
          </cell>
          <cell r="J799">
            <v>400</v>
          </cell>
          <cell r="L799">
            <v>400</v>
          </cell>
          <cell r="P799">
            <v>400</v>
          </cell>
          <cell r="S799" t="str">
            <v>08NSO15</v>
          </cell>
          <cell r="U799">
            <v>400</v>
          </cell>
        </row>
        <row r="800">
          <cell r="A800" t="str">
            <v>BC - Rhino Track rollers</v>
          </cell>
          <cell r="J800">
            <v>100</v>
          </cell>
          <cell r="L800">
            <v>100</v>
          </cell>
          <cell r="P800">
            <v>100</v>
          </cell>
          <cell r="S800" t="str">
            <v>08NSO16</v>
          </cell>
          <cell r="U800">
            <v>100</v>
          </cell>
        </row>
        <row r="801">
          <cell r="A801" t="str">
            <v>BC - Tag Printers</v>
          </cell>
          <cell r="J801">
            <v>20</v>
          </cell>
          <cell r="L801">
            <v>20</v>
          </cell>
          <cell r="P801">
            <v>20</v>
          </cell>
          <cell r="S801" t="str">
            <v>08NSO17</v>
          </cell>
          <cell r="U801">
            <v>20</v>
          </cell>
        </row>
        <row r="802">
          <cell r="A802" t="str">
            <v>BC - QA conveyor</v>
          </cell>
          <cell r="J802">
            <v>40</v>
          </cell>
          <cell r="L802">
            <v>40</v>
          </cell>
          <cell r="P802">
            <v>40</v>
          </cell>
          <cell r="S802" t="str">
            <v>08NSO18</v>
          </cell>
          <cell r="U802">
            <v>40</v>
          </cell>
        </row>
        <row r="803">
          <cell r="A803" t="str">
            <v>BC - Misc Pick Director projects</v>
          </cell>
          <cell r="J803">
            <v>50</v>
          </cell>
          <cell r="L803">
            <v>50</v>
          </cell>
          <cell r="P803">
            <v>50</v>
          </cell>
          <cell r="S803" t="str">
            <v>08NSO19</v>
          </cell>
          <cell r="U803">
            <v>50</v>
          </cell>
        </row>
        <row r="804">
          <cell r="A804" t="str">
            <v>BC - Book Clubs in Moberly</v>
          </cell>
          <cell r="J804">
            <v>250</v>
          </cell>
          <cell r="L804">
            <v>250</v>
          </cell>
          <cell r="P804">
            <v>250</v>
          </cell>
          <cell r="S804" t="str">
            <v>08NSO46</v>
          </cell>
          <cell r="T804">
            <v>-110.15</v>
          </cell>
          <cell r="U804">
            <v>139.85</v>
          </cell>
        </row>
        <row r="805">
          <cell r="A805" t="str">
            <v>PKG - Auto stickering</v>
          </cell>
          <cell r="J805">
            <v>30</v>
          </cell>
          <cell r="L805">
            <v>30</v>
          </cell>
          <cell r="P805">
            <v>30</v>
          </cell>
          <cell r="S805" t="str">
            <v>08NSO20</v>
          </cell>
          <cell r="U805">
            <v>30</v>
          </cell>
        </row>
        <row r="806">
          <cell r="A806" t="str">
            <v>PKG - Carton sealer slip cases (2)</v>
          </cell>
          <cell r="J806">
            <v>20</v>
          </cell>
          <cell r="L806">
            <v>20</v>
          </cell>
          <cell r="P806">
            <v>20</v>
          </cell>
          <cell r="S806" t="str">
            <v>08NSO21</v>
          </cell>
          <cell r="U806">
            <v>20</v>
          </cell>
        </row>
        <row r="807">
          <cell r="A807" t="str">
            <v>PKG - Carton erector SW</v>
          </cell>
          <cell r="J807">
            <v>56</v>
          </cell>
          <cell r="L807">
            <v>56</v>
          </cell>
          <cell r="P807">
            <v>56</v>
          </cell>
          <cell r="S807" t="str">
            <v>08NSO22</v>
          </cell>
          <cell r="U807">
            <v>56</v>
          </cell>
        </row>
        <row r="808">
          <cell r="A808" t="str">
            <v>PKG - Feeders</v>
          </cell>
          <cell r="J808">
            <v>86</v>
          </cell>
          <cell r="L808">
            <v>86</v>
          </cell>
          <cell r="P808">
            <v>86</v>
          </cell>
          <cell r="S808" t="str">
            <v>08NSO23</v>
          </cell>
          <cell r="U808">
            <v>86</v>
          </cell>
        </row>
        <row r="809">
          <cell r="A809" t="str">
            <v>DS - Scandata PCs - ADC</v>
          </cell>
          <cell r="J809">
            <v>23</v>
          </cell>
          <cell r="L809">
            <v>23</v>
          </cell>
          <cell r="P809">
            <v>23</v>
          </cell>
          <cell r="S809" t="str">
            <v>08NSO24</v>
          </cell>
          <cell r="U809">
            <v>23</v>
          </cell>
        </row>
        <row r="810">
          <cell r="A810" t="str">
            <v>DS - Scandata PCs - Mau</v>
          </cell>
          <cell r="J810">
            <v>11</v>
          </cell>
          <cell r="L810">
            <v>11</v>
          </cell>
          <cell r="P810">
            <v>11</v>
          </cell>
          <cell r="S810" t="str">
            <v>08NSO25</v>
          </cell>
          <cell r="U810">
            <v>11</v>
          </cell>
        </row>
        <row r="811">
          <cell r="A811" t="str">
            <v>DS - Misc Scandata projects</v>
          </cell>
          <cell r="J811">
            <v>15</v>
          </cell>
          <cell r="L811">
            <v>15</v>
          </cell>
          <cell r="P811">
            <v>15</v>
          </cell>
          <cell r="S811" t="str">
            <v>08NSO26</v>
          </cell>
          <cell r="U811">
            <v>15</v>
          </cell>
        </row>
        <row r="812">
          <cell r="A812" t="str">
            <v>DS - Scandata backup server</v>
          </cell>
          <cell r="J812">
            <v>12</v>
          </cell>
          <cell r="L812">
            <v>12</v>
          </cell>
          <cell r="P812">
            <v>12</v>
          </cell>
          <cell r="S812" t="str">
            <v>08NSO27</v>
          </cell>
          <cell r="U812">
            <v>12</v>
          </cell>
        </row>
        <row r="813">
          <cell r="A813" t="str">
            <v>RET - Gates</v>
          </cell>
          <cell r="J813">
            <v>11.28</v>
          </cell>
          <cell r="L813">
            <v>11.28</v>
          </cell>
          <cell r="P813">
            <v>11.28</v>
          </cell>
          <cell r="S813" t="str">
            <v>08NSO28</v>
          </cell>
          <cell r="U813">
            <v>11.28</v>
          </cell>
        </row>
        <row r="814">
          <cell r="A814" t="str">
            <v>RET - Printers</v>
          </cell>
          <cell r="J814">
            <v>16.777999999999999</v>
          </cell>
          <cell r="L814">
            <v>16.777999999999999</v>
          </cell>
          <cell r="P814">
            <v>15</v>
          </cell>
          <cell r="S814" t="str">
            <v>08NSO29</v>
          </cell>
          <cell r="U814">
            <v>15</v>
          </cell>
        </row>
        <row r="815">
          <cell r="A815" t="str">
            <v>WH - Trailer Management</v>
          </cell>
          <cell r="J815">
            <v>24</v>
          </cell>
          <cell r="L815">
            <v>24</v>
          </cell>
          <cell r="P815">
            <v>24</v>
          </cell>
          <cell r="S815" t="str">
            <v>08NSO30</v>
          </cell>
          <cell r="U815">
            <v>24</v>
          </cell>
        </row>
        <row r="816">
          <cell r="A816" t="str">
            <v>WH - Pallet Tables</v>
          </cell>
          <cell r="J816">
            <v>60</v>
          </cell>
          <cell r="L816">
            <v>60</v>
          </cell>
          <cell r="P816">
            <v>60</v>
          </cell>
          <cell r="S816" t="str">
            <v>08NSO31</v>
          </cell>
          <cell r="U816">
            <v>60</v>
          </cell>
        </row>
        <row r="817">
          <cell r="A817" t="str">
            <v>WH - McCarty Rackout</v>
          </cell>
          <cell r="J817">
            <v>350</v>
          </cell>
          <cell r="L817">
            <v>350</v>
          </cell>
          <cell r="Q817" t="str">
            <v>pending business discussion</v>
          </cell>
          <cell r="R817">
            <v>350</v>
          </cell>
          <cell r="U817">
            <v>0</v>
          </cell>
        </row>
        <row r="818">
          <cell r="A818" t="str">
            <v>WMS - CFR Racks</v>
          </cell>
          <cell r="J818">
            <v>58.66</v>
          </cell>
          <cell r="L818">
            <v>58.66</v>
          </cell>
          <cell r="P818">
            <v>58.66</v>
          </cell>
          <cell r="S818" t="str">
            <v>08NSO32</v>
          </cell>
          <cell r="U818">
            <v>58.66</v>
          </cell>
        </row>
        <row r="819">
          <cell r="A819" t="str">
            <v>WMS - Hand Scanners</v>
          </cell>
          <cell r="J819">
            <v>22</v>
          </cell>
          <cell r="L819">
            <v>22</v>
          </cell>
          <cell r="P819">
            <v>22</v>
          </cell>
          <cell r="S819" t="str">
            <v>08NSO33</v>
          </cell>
          <cell r="U819">
            <v>22</v>
          </cell>
        </row>
        <row r="820">
          <cell r="A820" t="str">
            <v>WMS - Dock Scanners</v>
          </cell>
          <cell r="J820">
            <v>32</v>
          </cell>
          <cell r="L820">
            <v>32</v>
          </cell>
          <cell r="P820">
            <v>32</v>
          </cell>
          <cell r="S820" t="str">
            <v>08NSO34</v>
          </cell>
          <cell r="U820">
            <v>32</v>
          </cell>
        </row>
        <row r="821">
          <cell r="A821" t="str">
            <v>Mau - PKG Ink Jet</v>
          </cell>
          <cell r="J821">
            <v>30</v>
          </cell>
          <cell r="L821">
            <v>30</v>
          </cell>
          <cell r="P821">
            <v>30</v>
          </cell>
          <cell r="S821" t="str">
            <v>08NSO35</v>
          </cell>
          <cell r="U821">
            <v>30</v>
          </cell>
        </row>
        <row r="822">
          <cell r="A822" t="str">
            <v>Mau - PKG Scandata terminal</v>
          </cell>
          <cell r="B822" t="str">
            <v>SAH</v>
          </cell>
          <cell r="J822">
            <v>15</v>
          </cell>
          <cell r="L822">
            <v>15</v>
          </cell>
          <cell r="Q822" t="str">
            <v>pending business discussion</v>
          </cell>
          <cell r="R822">
            <v>15</v>
          </cell>
          <cell r="U822">
            <v>0</v>
          </cell>
        </row>
        <row r="823">
          <cell r="A823" t="str">
            <v>Mau - Shipping Scanner for kits</v>
          </cell>
          <cell r="B823" t="str">
            <v>SAH</v>
          </cell>
          <cell r="J823">
            <v>45</v>
          </cell>
          <cell r="L823">
            <v>45</v>
          </cell>
          <cell r="Q823" t="str">
            <v>pending business discussion</v>
          </cell>
          <cell r="R823">
            <v>45</v>
          </cell>
          <cell r="U823">
            <v>0</v>
          </cell>
        </row>
        <row r="824">
          <cell r="A824" t="str">
            <v>Mau - Shipping Backup Omni scanner</v>
          </cell>
          <cell r="B824" t="str">
            <v>SAH</v>
          </cell>
          <cell r="J824">
            <v>15</v>
          </cell>
          <cell r="L824">
            <v>15</v>
          </cell>
          <cell r="Q824" t="str">
            <v>pending business discussion</v>
          </cell>
          <cell r="R824">
            <v>15</v>
          </cell>
          <cell r="U824">
            <v>0</v>
          </cell>
        </row>
        <row r="825">
          <cell r="A825" t="str">
            <v>Mau - Shipping Scandata enhancements</v>
          </cell>
          <cell r="B825" t="str">
            <v>SAH</v>
          </cell>
          <cell r="J825">
            <v>350</v>
          </cell>
          <cell r="L825">
            <v>350</v>
          </cell>
          <cell r="Q825" t="str">
            <v>pending business discussion</v>
          </cell>
          <cell r="R825">
            <v>350</v>
          </cell>
          <cell r="U825">
            <v>0</v>
          </cell>
        </row>
        <row r="826">
          <cell r="A826" t="str">
            <v>Mau - Shipping Upgrade sorter</v>
          </cell>
          <cell r="B826" t="str">
            <v>SAH</v>
          </cell>
          <cell r="J826">
            <v>600</v>
          </cell>
          <cell r="L826">
            <v>600</v>
          </cell>
          <cell r="Q826" t="str">
            <v>pending business discussion</v>
          </cell>
          <cell r="R826">
            <v>600</v>
          </cell>
          <cell r="U826">
            <v>0</v>
          </cell>
        </row>
        <row r="827">
          <cell r="A827" t="str">
            <v>Mau - WH TSP</v>
          </cell>
          <cell r="J827">
            <v>90</v>
          </cell>
          <cell r="L827">
            <v>90</v>
          </cell>
          <cell r="P827">
            <v>90</v>
          </cell>
          <cell r="S827" t="str">
            <v>08NSO36</v>
          </cell>
          <cell r="U827">
            <v>90</v>
          </cell>
        </row>
        <row r="828">
          <cell r="A828" t="str">
            <v>2007-2008 Customer Service/OP Improvements/Enhancements</v>
          </cell>
          <cell r="L828">
            <v>0</v>
          </cell>
          <cell r="U828">
            <v>0</v>
          </cell>
        </row>
        <row r="829">
          <cell r="A829" t="str">
            <v>CS - New PC monitors</v>
          </cell>
          <cell r="J829">
            <v>31</v>
          </cell>
          <cell r="L829">
            <v>31</v>
          </cell>
          <cell r="P829">
            <v>27</v>
          </cell>
          <cell r="S829" t="str">
            <v>08NSO37</v>
          </cell>
          <cell r="T829">
            <v>-29</v>
          </cell>
          <cell r="U829">
            <v>-2</v>
          </cell>
        </row>
        <row r="830">
          <cell r="A830" t="str">
            <v>CS - PBX Upgrade</v>
          </cell>
          <cell r="J830">
            <v>1250</v>
          </cell>
          <cell r="L830">
            <v>1250</v>
          </cell>
          <cell r="P830">
            <v>1250</v>
          </cell>
          <cell r="S830" t="str">
            <v>08NSO38</v>
          </cell>
          <cell r="U830">
            <v>1250</v>
          </cell>
        </row>
        <row r="831">
          <cell r="A831" t="str">
            <v>IT - New QAS Server</v>
          </cell>
          <cell r="J831">
            <v>5</v>
          </cell>
          <cell r="L831">
            <v>5</v>
          </cell>
          <cell r="P831">
            <v>5</v>
          </cell>
          <cell r="S831" t="str">
            <v>08NSO39</v>
          </cell>
          <cell r="U831">
            <v>5</v>
          </cell>
        </row>
        <row r="832">
          <cell r="A832" t="str">
            <v>Mail Room Panel Truck</v>
          </cell>
          <cell r="J832">
            <v>10.5</v>
          </cell>
          <cell r="L832">
            <v>10.5</v>
          </cell>
          <cell r="P832">
            <v>10.5</v>
          </cell>
          <cell r="S832" t="str">
            <v>08NSO40</v>
          </cell>
          <cell r="U832">
            <v>10.5</v>
          </cell>
        </row>
        <row r="833">
          <cell r="A833" t="str">
            <v>2007-2008 Placeholders</v>
          </cell>
          <cell r="L833">
            <v>0</v>
          </cell>
          <cell r="U833">
            <v>0</v>
          </cell>
        </row>
        <row r="834">
          <cell r="A834" t="str">
            <v>BC - Unallocated Capital</v>
          </cell>
          <cell r="J834">
            <v>16</v>
          </cell>
          <cell r="L834">
            <v>16</v>
          </cell>
          <cell r="P834">
            <v>11</v>
          </cell>
          <cell r="S834" t="str">
            <v>08NSO41</v>
          </cell>
          <cell r="U834">
            <v>11</v>
          </cell>
        </row>
        <row r="835">
          <cell r="A835" t="str">
            <v>JC PKG - Unallocated Capital</v>
          </cell>
          <cell r="J835">
            <v>6</v>
          </cell>
          <cell r="L835">
            <v>6</v>
          </cell>
          <cell r="P835">
            <v>1</v>
          </cell>
          <cell r="S835" t="str">
            <v>08NSO42</v>
          </cell>
          <cell r="U835">
            <v>1</v>
          </cell>
        </row>
        <row r="836">
          <cell r="A836" t="str">
            <v>RET - Unallocated Capital</v>
          </cell>
          <cell r="J836">
            <v>12</v>
          </cell>
          <cell r="L836">
            <v>12</v>
          </cell>
          <cell r="P836">
            <v>7</v>
          </cell>
          <cell r="S836" t="str">
            <v>08NSO43</v>
          </cell>
          <cell r="U836">
            <v>7</v>
          </cell>
        </row>
        <row r="837">
          <cell r="A837" t="str">
            <v>WMS - Unallocated Capital</v>
          </cell>
          <cell r="J837">
            <v>12</v>
          </cell>
          <cell r="L837">
            <v>12</v>
          </cell>
          <cell r="P837">
            <v>7</v>
          </cell>
          <cell r="S837" t="str">
            <v>08NSO44</v>
          </cell>
          <cell r="U837">
            <v>7</v>
          </cell>
        </row>
        <row r="838">
          <cell r="A838" t="str">
            <v>Mob PKG - Unallocated Capital</v>
          </cell>
          <cell r="J838">
            <v>12</v>
          </cell>
          <cell r="L838">
            <v>12</v>
          </cell>
          <cell r="P838">
            <v>7</v>
          </cell>
          <cell r="S838" t="str">
            <v>08NSO45</v>
          </cell>
          <cell r="U838">
            <v>7</v>
          </cell>
        </row>
        <row r="839">
          <cell r="A839" t="str">
            <v>FY07 Other</v>
          </cell>
          <cell r="D839">
            <v>3548</v>
          </cell>
          <cell r="F839">
            <v>3642.1</v>
          </cell>
          <cell r="U839">
            <v>0</v>
          </cell>
        </row>
        <row r="840">
          <cell r="A840" t="str">
            <v>NSO  TOTAL</v>
          </cell>
          <cell r="D840">
            <v>3548</v>
          </cell>
          <cell r="F840">
            <v>3642.1</v>
          </cell>
          <cell r="H840">
            <v>0</v>
          </cell>
          <cell r="J840">
            <v>5665.4279999999999</v>
          </cell>
          <cell r="L840">
            <v>5665.4279999999999</v>
          </cell>
          <cell r="P840">
            <v>3563.15</v>
          </cell>
          <cell r="T840">
            <v>-139.15</v>
          </cell>
          <cell r="U840">
            <v>3424</v>
          </cell>
        </row>
        <row r="842">
          <cell r="A842" t="str">
            <v>FINANCE</v>
          </cell>
        </row>
        <row r="843">
          <cell r="A843" t="str">
            <v>Hyperion Upgrade</v>
          </cell>
          <cell r="C843">
            <v>200</v>
          </cell>
          <cell r="D843">
            <v>200</v>
          </cell>
          <cell r="F843">
            <v>1199.9996100000001</v>
          </cell>
          <cell r="H843">
            <v>0</v>
          </cell>
          <cell r="J843">
            <v>0</v>
          </cell>
          <cell r="L843">
            <v>0</v>
          </cell>
          <cell r="U843">
            <v>0</v>
          </cell>
        </row>
        <row r="844">
          <cell r="A844" t="str">
            <v>Hyperion Planning - Book Club Project</v>
          </cell>
          <cell r="C844">
            <v>0</v>
          </cell>
          <cell r="D844">
            <v>0</v>
          </cell>
          <cell r="F844">
            <v>22</v>
          </cell>
          <cell r="H844">
            <v>0</v>
          </cell>
          <cell r="J844">
            <v>125</v>
          </cell>
          <cell r="L844">
            <v>125</v>
          </cell>
          <cell r="P844">
            <v>125</v>
          </cell>
          <cell r="S844" t="str">
            <v>08FIN1</v>
          </cell>
          <cell r="U844">
            <v>125</v>
          </cell>
        </row>
        <row r="845">
          <cell r="A845" t="str">
            <v>Royalty System</v>
          </cell>
          <cell r="C845">
            <v>125</v>
          </cell>
          <cell r="D845">
            <v>125</v>
          </cell>
          <cell r="F845">
            <v>15</v>
          </cell>
          <cell r="H845">
            <v>115</v>
          </cell>
          <cell r="J845">
            <v>0</v>
          </cell>
          <cell r="L845">
            <v>50</v>
          </cell>
          <cell r="N845">
            <v>65</v>
          </cell>
          <cell r="P845">
            <v>50</v>
          </cell>
          <cell r="S845" t="str">
            <v>06FIN10</v>
          </cell>
          <cell r="U845">
            <v>50</v>
          </cell>
        </row>
        <row r="846">
          <cell r="A846" t="str">
            <v>Misc Computer Equipment (I.e. check printers)</v>
          </cell>
          <cell r="C846">
            <v>0</v>
          </cell>
          <cell r="D846">
            <v>0</v>
          </cell>
          <cell r="F846">
            <v>0</v>
          </cell>
          <cell r="H846">
            <v>0</v>
          </cell>
          <cell r="J846">
            <v>30</v>
          </cell>
          <cell r="L846">
            <v>30</v>
          </cell>
          <cell r="P846">
            <v>30</v>
          </cell>
          <cell r="S846" t="str">
            <v>08FIN2</v>
          </cell>
          <cell r="U846">
            <v>30</v>
          </cell>
        </row>
        <row r="847">
          <cell r="A847" t="str">
            <v>JD Edwards</v>
          </cell>
          <cell r="C847">
            <v>0</v>
          </cell>
          <cell r="D847">
            <v>0</v>
          </cell>
          <cell r="F847">
            <v>0</v>
          </cell>
          <cell r="H847">
            <v>0</v>
          </cell>
          <cell r="J847">
            <v>0</v>
          </cell>
          <cell r="L847">
            <v>0</v>
          </cell>
          <cell r="N847">
            <v>0</v>
          </cell>
          <cell r="U847">
            <v>0</v>
          </cell>
        </row>
        <row r="848">
          <cell r="A848" t="str">
            <v xml:space="preserve">    Licenses</v>
          </cell>
          <cell r="C848">
            <v>125</v>
          </cell>
          <cell r="D848">
            <v>125</v>
          </cell>
          <cell r="F848">
            <v>0</v>
          </cell>
          <cell r="H848">
            <v>0</v>
          </cell>
          <cell r="J848">
            <v>0</v>
          </cell>
          <cell r="L848">
            <v>0</v>
          </cell>
          <cell r="U848">
            <v>0</v>
          </cell>
        </row>
        <row r="849">
          <cell r="A849" t="str">
            <v xml:space="preserve">     Consulting</v>
          </cell>
          <cell r="C849">
            <v>100</v>
          </cell>
          <cell r="D849">
            <v>100</v>
          </cell>
          <cell r="F849">
            <v>0</v>
          </cell>
          <cell r="H849">
            <v>0</v>
          </cell>
          <cell r="J849">
            <v>0</v>
          </cell>
          <cell r="U849">
            <v>0</v>
          </cell>
        </row>
        <row r="850">
          <cell r="A850" t="str">
            <v xml:space="preserve">     Canada Implementation</v>
          </cell>
          <cell r="C850">
            <v>75</v>
          </cell>
          <cell r="D850">
            <v>75</v>
          </cell>
          <cell r="F850">
            <v>0</v>
          </cell>
          <cell r="H850">
            <v>75</v>
          </cell>
          <cell r="J850">
            <v>0</v>
          </cell>
          <cell r="L850">
            <v>75</v>
          </cell>
          <cell r="P850">
            <v>75</v>
          </cell>
          <cell r="S850" t="str">
            <v>08FIN3</v>
          </cell>
          <cell r="U850">
            <v>75</v>
          </cell>
        </row>
        <row r="851">
          <cell r="A851" t="str">
            <v xml:space="preserve">     Job Cost Prepub Replacement</v>
          </cell>
          <cell r="C851">
            <v>60</v>
          </cell>
          <cell r="D851">
            <v>60</v>
          </cell>
          <cell r="F851">
            <v>80.650000000000006</v>
          </cell>
          <cell r="H851">
            <v>0</v>
          </cell>
          <cell r="J851">
            <v>50</v>
          </cell>
          <cell r="L851">
            <v>50</v>
          </cell>
          <cell r="N851">
            <v>130.65</v>
          </cell>
          <cell r="P851">
            <v>50</v>
          </cell>
          <cell r="S851" t="str">
            <v>07FIN1</v>
          </cell>
          <cell r="U851">
            <v>50</v>
          </cell>
        </row>
        <row r="852">
          <cell r="A852" t="str">
            <v xml:space="preserve">     Expense Management Phase 2</v>
          </cell>
          <cell r="C852">
            <v>75</v>
          </cell>
          <cell r="D852">
            <v>75</v>
          </cell>
          <cell r="F852">
            <v>39.270000000000003</v>
          </cell>
          <cell r="H852">
            <v>40</v>
          </cell>
          <cell r="J852">
            <v>0</v>
          </cell>
          <cell r="L852">
            <v>40</v>
          </cell>
          <cell r="N852">
            <v>79.27000000000001</v>
          </cell>
          <cell r="P852">
            <v>40</v>
          </cell>
          <cell r="S852" t="str">
            <v>07FIN2</v>
          </cell>
          <cell r="U852">
            <v>40</v>
          </cell>
        </row>
        <row r="853">
          <cell r="A853" t="str">
            <v xml:space="preserve">     One-World Upgrade</v>
          </cell>
          <cell r="C853">
            <v>0</v>
          </cell>
          <cell r="D853">
            <v>0</v>
          </cell>
          <cell r="F853">
            <v>0</v>
          </cell>
          <cell r="H853">
            <v>0</v>
          </cell>
          <cell r="J853">
            <v>600</v>
          </cell>
          <cell r="L853">
            <v>600</v>
          </cell>
          <cell r="P853">
            <v>600</v>
          </cell>
          <cell r="S853" t="str">
            <v>08FIN4</v>
          </cell>
          <cell r="U853">
            <v>600</v>
          </cell>
        </row>
        <row r="854">
          <cell r="A854" t="str">
            <v xml:space="preserve">     Paper PO</v>
          </cell>
          <cell r="C854">
            <v>0</v>
          </cell>
          <cell r="D854">
            <v>0</v>
          </cell>
          <cell r="F854">
            <v>39.125</v>
          </cell>
          <cell r="H854">
            <v>0</v>
          </cell>
          <cell r="J854">
            <v>0</v>
          </cell>
          <cell r="L854">
            <v>0</v>
          </cell>
          <cell r="U854">
            <v>0</v>
          </cell>
        </row>
        <row r="855">
          <cell r="A855" t="str">
            <v xml:space="preserve">     Legacy PO system to JDE PO migration</v>
          </cell>
          <cell r="C855">
            <v>250</v>
          </cell>
          <cell r="D855">
            <v>250</v>
          </cell>
          <cell r="F855">
            <v>125</v>
          </cell>
          <cell r="H855">
            <v>0</v>
          </cell>
          <cell r="J855">
            <v>125</v>
          </cell>
          <cell r="L855">
            <v>200</v>
          </cell>
          <cell r="P855">
            <v>200</v>
          </cell>
          <cell r="S855" t="str">
            <v>07FIN3</v>
          </cell>
          <cell r="U855">
            <v>200</v>
          </cell>
        </row>
        <row r="856">
          <cell r="A856" t="str">
            <v>FINANCE  TOTAL</v>
          </cell>
          <cell r="D856">
            <v>1010</v>
          </cell>
          <cell r="F856">
            <v>1521.0446100000001</v>
          </cell>
          <cell r="H856">
            <v>230</v>
          </cell>
          <cell r="J856">
            <v>930</v>
          </cell>
          <cell r="L856">
            <v>1170</v>
          </cell>
          <cell r="P856">
            <v>1170</v>
          </cell>
          <cell r="T856">
            <v>0</v>
          </cell>
          <cell r="U856">
            <v>1170</v>
          </cell>
        </row>
        <row r="858">
          <cell r="A858" t="str">
            <v>STRATEGIC PLANNING</v>
          </cell>
        </row>
        <row r="859">
          <cell r="A859" t="str">
            <v>DAM and Enterprise Search</v>
          </cell>
          <cell r="J859">
            <v>1900</v>
          </cell>
          <cell r="L859">
            <v>1900</v>
          </cell>
          <cell r="P859">
            <v>1900</v>
          </cell>
          <cell r="S859" t="str">
            <v>08STRATPLAN1</v>
          </cell>
          <cell r="T859">
            <v>-1900</v>
          </cell>
          <cell r="U859">
            <v>0</v>
          </cell>
        </row>
        <row r="860">
          <cell r="A860" t="str">
            <v>STRATEGIC PLANNING  TOTAL</v>
          </cell>
          <cell r="D860">
            <v>0</v>
          </cell>
          <cell r="F860">
            <v>0</v>
          </cell>
          <cell r="H860">
            <v>0</v>
          </cell>
          <cell r="J860">
            <v>1900</v>
          </cell>
          <cell r="L860">
            <v>1900</v>
          </cell>
          <cell r="P860">
            <v>1900</v>
          </cell>
          <cell r="T860">
            <v>-1900</v>
          </cell>
          <cell r="U860">
            <v>0</v>
          </cell>
        </row>
        <row r="862">
          <cell r="A862" t="str">
            <v>ECT MAGAZINE - EXECUTIVE</v>
          </cell>
          <cell r="U862">
            <v>0</v>
          </cell>
        </row>
        <row r="863">
          <cell r="A863" t="str">
            <v>ECT Magazine web site development</v>
          </cell>
          <cell r="J863">
            <v>1900</v>
          </cell>
          <cell r="L863">
            <v>175</v>
          </cell>
          <cell r="P863">
            <v>175</v>
          </cell>
          <cell r="S863" t="str">
            <v>08ECT1</v>
          </cell>
          <cell r="U863">
            <v>175</v>
          </cell>
        </row>
        <row r="864">
          <cell r="A864" t="str">
            <v>STRATEGIC PLANNING  TOTAL</v>
          </cell>
          <cell r="D864">
            <v>0</v>
          </cell>
          <cell r="F864">
            <v>0</v>
          </cell>
          <cell r="H864">
            <v>0</v>
          </cell>
          <cell r="J864">
            <v>1900</v>
          </cell>
          <cell r="L864">
            <v>175</v>
          </cell>
          <cell r="P864">
            <v>175</v>
          </cell>
          <cell r="T864">
            <v>0</v>
          </cell>
          <cell r="U864">
            <v>175</v>
          </cell>
        </row>
        <row r="865">
          <cell r="U865">
            <v>0</v>
          </cell>
        </row>
        <row r="866">
          <cell r="A866" t="str">
            <v>OTHER FY07 APPROVED</v>
          </cell>
          <cell r="D866">
            <v>6555</v>
          </cell>
          <cell r="F866">
            <v>2815</v>
          </cell>
          <cell r="T866">
            <v>0</v>
          </cell>
          <cell r="U866">
            <v>0</v>
          </cell>
        </row>
        <row r="867">
          <cell r="U867">
            <v>0</v>
          </cell>
        </row>
        <row r="868">
          <cell r="A868" t="str">
            <v>LEASES</v>
          </cell>
          <cell r="L868">
            <v>6726</v>
          </cell>
          <cell r="P868">
            <v>6706</v>
          </cell>
        </row>
        <row r="871">
          <cell r="A871" t="str">
            <v>GRAND TOTAL</v>
          </cell>
          <cell r="D871">
            <v>57385.790338072737</v>
          </cell>
          <cell r="F871">
            <v>51189.593442630758</v>
          </cell>
          <cell r="G871">
            <v>0</v>
          </cell>
          <cell r="H871">
            <v>3757.4557355000002</v>
          </cell>
          <cell r="I871">
            <v>0</v>
          </cell>
          <cell r="J871">
            <v>69915.888640030869</v>
          </cell>
          <cell r="K871">
            <v>0</v>
          </cell>
          <cell r="L871">
            <v>78893.545542030857</v>
          </cell>
          <cell r="P871">
            <v>68786.62779318</v>
          </cell>
          <cell r="T871">
            <v>-13380.315000000001</v>
          </cell>
          <cell r="U871">
            <v>55406.312793179997</v>
          </cell>
        </row>
        <row r="872">
          <cell r="U872">
            <v>0</v>
          </cell>
        </row>
        <row r="873">
          <cell r="A873" t="str">
            <v>CBPD TOTAL</v>
          </cell>
          <cell r="D873">
            <v>13713.79</v>
          </cell>
          <cell r="F873">
            <v>12524.94</v>
          </cell>
          <cell r="G873">
            <v>0</v>
          </cell>
          <cell r="H873">
            <v>480</v>
          </cell>
          <cell r="I873">
            <v>0</v>
          </cell>
          <cell r="J873">
            <v>20513.481</v>
          </cell>
          <cell r="K873">
            <v>0</v>
          </cell>
          <cell r="L873">
            <v>18793.481</v>
          </cell>
          <cell r="P873">
            <v>17781.014999999999</v>
          </cell>
          <cell r="T873">
            <v>-1569.6</v>
          </cell>
          <cell r="U873">
            <v>16211.414999999999</v>
          </cell>
        </row>
        <row r="874">
          <cell r="U874">
            <v>0</v>
          </cell>
        </row>
        <row r="875">
          <cell r="A875" t="str">
            <v>EDUCATION TOTAL</v>
          </cell>
          <cell r="D875">
            <v>1260.3800000000001</v>
          </cell>
          <cell r="F875">
            <v>868.09699999999998</v>
          </cell>
          <cell r="H875">
            <v>24.282999999999994</v>
          </cell>
          <cell r="J875">
            <v>3934.84</v>
          </cell>
          <cell r="L875">
            <v>4324.9230000000007</v>
          </cell>
          <cell r="P875">
            <v>2016.0079999999998</v>
          </cell>
          <cell r="T875">
            <v>-148.72000000000003</v>
          </cell>
          <cell r="U875">
            <v>1867.2879999999998</v>
          </cell>
        </row>
        <row r="876">
          <cell r="U876">
            <v>0</v>
          </cell>
        </row>
        <row r="877">
          <cell r="A877" t="str">
            <v>INTERNATIONAL TOTAL</v>
          </cell>
          <cell r="D877">
            <v>7118.9164796282812</v>
          </cell>
          <cell r="F877">
            <v>6021.8601011863175</v>
          </cell>
          <cell r="H877">
            <v>2261.1727355000003</v>
          </cell>
          <cell r="J877">
            <v>7300.8746400308719</v>
          </cell>
          <cell r="L877">
            <v>9669.4485420308738</v>
          </cell>
          <cell r="P877">
            <v>8139.2262931799996</v>
          </cell>
          <cell r="T877">
            <v>0</v>
          </cell>
          <cell r="U877">
            <v>8139.2262931799996</v>
          </cell>
        </row>
        <row r="878">
          <cell r="U878">
            <v>0</v>
          </cell>
        </row>
        <row r="879">
          <cell r="A879" t="str">
            <v>MLA TOTAL</v>
          </cell>
          <cell r="D879">
            <v>1192.9000000000001</v>
          </cell>
          <cell r="F879">
            <v>1100.614</v>
          </cell>
          <cell r="H879">
            <v>7</v>
          </cell>
          <cell r="J879">
            <v>1215.0650000000001</v>
          </cell>
          <cell r="L879">
            <v>1222.0650000000001</v>
          </cell>
          <cell r="P879">
            <v>771.02850000000001</v>
          </cell>
          <cell r="T879">
            <v>-4.4000000000000004</v>
          </cell>
          <cell r="U879">
            <v>766.62850000000003</v>
          </cell>
        </row>
        <row r="880">
          <cell r="U880">
            <v>0</v>
          </cell>
        </row>
        <row r="881">
          <cell r="A881" t="str">
            <v>OVERHEADS TOTAL</v>
          </cell>
          <cell r="D881">
            <v>34099.803858444444</v>
          </cell>
          <cell r="F881">
            <v>30674.082341444446</v>
          </cell>
          <cell r="H881">
            <v>985</v>
          </cell>
          <cell r="J881">
            <v>36951.627999999997</v>
          </cell>
          <cell r="L881">
            <v>38157.627999999997</v>
          </cell>
          <cell r="P881">
            <v>33373.35</v>
          </cell>
          <cell r="T881">
            <v>-11657.594999999999</v>
          </cell>
          <cell r="U881">
            <v>21715.754999999997</v>
          </cell>
        </row>
        <row r="883">
          <cell r="A883" t="str">
            <v>FY07 STREET GUIDANCE</v>
          </cell>
          <cell r="F883" t="str">
            <v>$60,000 - $65,000</v>
          </cell>
        </row>
        <row r="885">
          <cell r="A885" t="str">
            <v>FY08 TARGET</v>
          </cell>
          <cell r="L885">
            <v>57000</v>
          </cell>
        </row>
        <row r="887">
          <cell r="L887">
            <v>-21893.545542030857</v>
          </cell>
          <cell r="P887">
            <v>-11786.62779318</v>
          </cell>
          <cell r="R887" t="str">
            <v>TOTAL RISKS TO BUDGET ABOVE $69.2M FY08 APPROVED BUDGET</v>
          </cell>
        </row>
        <row r="891">
          <cell r="R891">
            <v>2391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refreshError="1"/>
      <sheetData sheetId="1" refreshError="1">
        <row r="3">
          <cell r="A3" t="str">
            <v>Facilities</v>
          </cell>
          <cell r="B3" t="str">
            <v>Growth</v>
          </cell>
        </row>
        <row r="4">
          <cell r="A4" t="str">
            <v>IT development</v>
          </cell>
          <cell r="B4" t="str">
            <v>Operating Margin</v>
          </cell>
        </row>
        <row r="5">
          <cell r="A5" t="str">
            <v>Acquisition related</v>
          </cell>
          <cell r="B5" t="str">
            <v>Cash Flow</v>
          </cell>
        </row>
        <row r="6">
          <cell r="A6" t="str">
            <v>LHI</v>
          </cell>
        </row>
        <row r="7">
          <cell r="A7" t="str">
            <v>Lease buy out</v>
          </cell>
        </row>
        <row r="8">
          <cell r="A8" t="str">
            <v>Business operations</v>
          </cell>
        </row>
        <row r="9">
          <cell r="A9" t="str">
            <v>Capitalized software development</v>
          </cell>
        </row>
        <row r="10">
          <cell r="A10" t="str">
            <v>Yearly customer investment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inal"/>
      <sheetName val="Working"/>
    </sheetNames>
    <sheetDataSet>
      <sheetData sheetId="0"/>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mp;L"/>
      <sheetName val="DAILY PRICES"/>
    </sheetNames>
    <sheetDataSet>
      <sheetData sheetId="0" refreshError="1">
        <row r="1">
          <cell r="E1" t="str">
            <v>2003_04_USD</v>
          </cell>
          <cell r="G1" t="str">
            <v>2004_05_USD</v>
          </cell>
          <cell r="I1" t="str">
            <v>Prior_Usd</v>
          </cell>
          <cell r="K1" t="str">
            <v>Fcst_Q3_Close</v>
          </cell>
        </row>
        <row r="2">
          <cell r="E2">
            <v>38138</v>
          </cell>
          <cell r="G2">
            <v>38503</v>
          </cell>
          <cell r="I2">
            <v>38868</v>
          </cell>
          <cell r="K2">
            <v>39233</v>
          </cell>
        </row>
        <row r="3">
          <cell r="E3" t="str">
            <v>M.YTD</v>
          </cell>
          <cell r="G3" t="str">
            <v>M.YTD</v>
          </cell>
          <cell r="I3" t="str">
            <v>M.YTD</v>
          </cell>
          <cell r="K3" t="str">
            <v>M.YTD</v>
          </cell>
        </row>
        <row r="11">
          <cell r="E11" t="str">
            <v>Actual</v>
          </cell>
          <cell r="G11" t="str">
            <v>Actual</v>
          </cell>
          <cell r="I11" t="str">
            <v>Actual</v>
          </cell>
          <cell r="K11" t="str">
            <v>Forecast</v>
          </cell>
        </row>
        <row r="12">
          <cell r="E12" t="str">
            <v>FY03/04</v>
          </cell>
          <cell r="G12" t="str">
            <v>FY04/05</v>
          </cell>
          <cell r="I12" t="str">
            <v>FY05/06</v>
          </cell>
          <cell r="K12" t="str">
            <v>FY06/07 (F)</v>
          </cell>
        </row>
        <row r="13">
          <cell r="E13" t="str">
            <v>$</v>
          </cell>
          <cell r="G13" t="str">
            <v>$</v>
          </cell>
          <cell r="I13" t="str">
            <v>$</v>
          </cell>
          <cell r="K13" t="str">
            <v>$</v>
          </cell>
        </row>
        <row r="15">
          <cell r="E15">
            <v>44815.003490000003</v>
          </cell>
          <cell r="G15">
            <v>39991.126039999996</v>
          </cell>
          <cell r="I15">
            <v>33632.937099999996</v>
          </cell>
          <cell r="K15">
            <v>36106.753069999992</v>
          </cell>
        </row>
        <row r="16">
          <cell r="E16">
            <v>0</v>
          </cell>
          <cell r="G16">
            <v>0</v>
          </cell>
          <cell r="I16">
            <v>0</v>
          </cell>
          <cell r="K16">
            <v>0</v>
          </cell>
        </row>
        <row r="17">
          <cell r="E17">
            <v>0</v>
          </cell>
          <cell r="G17">
            <v>0</v>
          </cell>
          <cell r="I17">
            <v>0</v>
          </cell>
          <cell r="K17">
            <v>0</v>
          </cell>
        </row>
        <row r="18">
          <cell r="E18">
            <v>0</v>
          </cell>
          <cell r="G18">
            <v>0</v>
          </cell>
          <cell r="I18">
            <v>0</v>
          </cell>
          <cell r="K18">
            <v>0</v>
          </cell>
        </row>
        <row r="19">
          <cell r="E19">
            <v>0</v>
          </cell>
          <cell r="G19">
            <v>0</v>
          </cell>
          <cell r="I19">
            <v>0</v>
          </cell>
          <cell r="K19">
            <v>0</v>
          </cell>
        </row>
        <row r="20">
          <cell r="E20">
            <v>3641.8394600000001</v>
          </cell>
          <cell r="G20">
            <v>3606.34105</v>
          </cell>
          <cell r="I20">
            <v>3000.7011199999997</v>
          </cell>
          <cell r="K20">
            <v>2681.7158499999996</v>
          </cell>
        </row>
        <row r="21">
          <cell r="E21">
            <v>0</v>
          </cell>
          <cell r="G21">
            <v>0</v>
          </cell>
          <cell r="I21">
            <v>0</v>
          </cell>
          <cell r="K21">
            <v>0</v>
          </cell>
        </row>
        <row r="22">
          <cell r="E22">
            <v>0</v>
          </cell>
          <cell r="G22">
            <v>0</v>
          </cell>
          <cell r="I22">
            <v>0</v>
          </cell>
          <cell r="K22">
            <v>0</v>
          </cell>
        </row>
        <row r="23">
          <cell r="E23">
            <v>-14242.671249999996</v>
          </cell>
          <cell r="G23">
            <v>-12072.152249999999</v>
          </cell>
          <cell r="I23">
            <v>-11084.656419999999</v>
          </cell>
          <cell r="K23">
            <v>-12973.071719999998</v>
          </cell>
        </row>
        <row r="24">
          <cell r="E24">
            <v>34214.171700000006</v>
          </cell>
          <cell r="G24">
            <v>31525.314839999999</v>
          </cell>
          <cell r="I24">
            <v>25548.981799999994</v>
          </cell>
          <cell r="K24">
            <v>25815.397199999992</v>
          </cell>
        </row>
        <row r="26">
          <cell r="E26">
            <v>2699.6212600000003</v>
          </cell>
          <cell r="G26">
            <v>2495.0344899999996</v>
          </cell>
          <cell r="I26">
            <v>1978.3140700000008</v>
          </cell>
          <cell r="K26">
            <v>2052.4146200000009</v>
          </cell>
        </row>
        <row r="27">
          <cell r="E27">
            <v>2997.9105599999994</v>
          </cell>
          <cell r="G27">
            <v>2440.3324700000003</v>
          </cell>
          <cell r="I27">
            <v>2023.6612399999999</v>
          </cell>
          <cell r="K27">
            <v>2410.6894800000005</v>
          </cell>
        </row>
        <row r="28">
          <cell r="E28">
            <v>0</v>
          </cell>
          <cell r="G28">
            <v>0</v>
          </cell>
          <cell r="I28">
            <v>0</v>
          </cell>
          <cell r="K28">
            <v>0</v>
          </cell>
        </row>
        <row r="29">
          <cell r="E29">
            <v>0</v>
          </cell>
          <cell r="G29">
            <v>0</v>
          </cell>
          <cell r="I29">
            <v>0</v>
          </cell>
          <cell r="K29">
            <v>0</v>
          </cell>
        </row>
        <row r="30">
          <cell r="E30">
            <v>5420.6404600000005</v>
          </cell>
          <cell r="G30">
            <v>4471.3431899999996</v>
          </cell>
          <cell r="I30">
            <v>3283.3729500000009</v>
          </cell>
          <cell r="K30">
            <v>3495.8667599999994</v>
          </cell>
        </row>
        <row r="31">
          <cell r="E31">
            <v>1808.3423699999998</v>
          </cell>
          <cell r="G31">
            <v>1131.0004500000002</v>
          </cell>
          <cell r="I31">
            <v>1255.4568700000002</v>
          </cell>
          <cell r="K31">
            <v>1293.8686799999998</v>
          </cell>
        </row>
        <row r="32">
          <cell r="E32">
            <v>1915.8210099999999</v>
          </cell>
          <cell r="G32">
            <v>2204.0320200000006</v>
          </cell>
          <cell r="I32">
            <v>2193.3523899999996</v>
          </cell>
          <cell r="K32">
            <v>1969.4611900000002</v>
          </cell>
        </row>
        <row r="33">
          <cell r="E33">
            <v>14842.335660000001</v>
          </cell>
          <cell r="G33">
            <v>12741.742619999999</v>
          </cell>
          <cell r="I33">
            <v>10734.157520000002</v>
          </cell>
          <cell r="K33">
            <v>11222.300730000001</v>
          </cell>
        </row>
        <row r="35">
          <cell r="E35">
            <v>519.96905000000004</v>
          </cell>
          <cell r="G35">
            <v>511.65600000000001</v>
          </cell>
          <cell r="I35">
            <v>413.01855</v>
          </cell>
          <cell r="K35">
            <v>335.64845000000003</v>
          </cell>
        </row>
        <row r="36">
          <cell r="E36">
            <v>-4.8422099999999997</v>
          </cell>
          <cell r="G36">
            <v>239.02264999999997</v>
          </cell>
          <cell r="I36">
            <v>112.96426</v>
          </cell>
          <cell r="K36">
            <v>28.160270000000001</v>
          </cell>
        </row>
        <row r="37">
          <cell r="E37">
            <v>-81.893699999999995</v>
          </cell>
          <cell r="G37">
            <v>-4.1159300000000076</v>
          </cell>
          <cell r="I37">
            <v>0</v>
          </cell>
          <cell r="K37">
            <v>0</v>
          </cell>
        </row>
        <row r="38">
          <cell r="E38">
            <v>0</v>
          </cell>
          <cell r="G38">
            <v>0</v>
          </cell>
          <cell r="I38">
            <v>0</v>
          </cell>
          <cell r="K38">
            <v>0</v>
          </cell>
        </row>
        <row r="39">
          <cell r="E39">
            <v>433.23314000000005</v>
          </cell>
          <cell r="G39">
            <v>746.5627199999999</v>
          </cell>
          <cell r="I39">
            <v>525.98280999999997</v>
          </cell>
          <cell r="K39">
            <v>363.80872000000005</v>
          </cell>
        </row>
        <row r="41">
          <cell r="E41">
            <v>15275.568800000001</v>
          </cell>
          <cell r="G41">
            <v>13488.305339999999</v>
          </cell>
          <cell r="I41">
            <v>11260.140330000002</v>
          </cell>
          <cell r="K41">
            <v>11586.109450000002</v>
          </cell>
        </row>
        <row r="43">
          <cell r="E43">
            <v>18938.602900000009</v>
          </cell>
          <cell r="G43">
            <v>18037.0095</v>
          </cell>
          <cell r="I43">
            <v>14288.84146999999</v>
          </cell>
          <cell r="K43">
            <v>14229.28774999999</v>
          </cell>
        </row>
        <row r="45">
          <cell r="E45">
            <v>0</v>
          </cell>
          <cell r="G45">
            <v>0</v>
          </cell>
          <cell r="I45">
            <v>0</v>
          </cell>
          <cell r="K45">
            <v>0</v>
          </cell>
        </row>
        <row r="46">
          <cell r="E46">
            <v>0</v>
          </cell>
          <cell r="G46">
            <v>0</v>
          </cell>
          <cell r="I46">
            <v>0</v>
          </cell>
          <cell r="K46">
            <v>0</v>
          </cell>
        </row>
        <row r="47">
          <cell r="E47">
            <v>0</v>
          </cell>
          <cell r="G47">
            <v>0</v>
          </cell>
          <cell r="I47">
            <v>0</v>
          </cell>
          <cell r="K47">
            <v>0</v>
          </cell>
        </row>
        <row r="48">
          <cell r="E48">
            <v>0</v>
          </cell>
          <cell r="G48">
            <v>0</v>
          </cell>
          <cell r="I48">
            <v>0</v>
          </cell>
          <cell r="K48">
            <v>0</v>
          </cell>
        </row>
        <row r="49">
          <cell r="E49">
            <v>0</v>
          </cell>
          <cell r="G49">
            <v>0</v>
          </cell>
          <cell r="I49">
            <v>0</v>
          </cell>
          <cell r="K49">
            <v>0</v>
          </cell>
        </row>
        <row r="50">
          <cell r="E50">
            <v>7943.1137600000038</v>
          </cell>
          <cell r="G50">
            <v>7158.8496500000001</v>
          </cell>
          <cell r="I50">
            <v>5981.8960500000021</v>
          </cell>
          <cell r="K50">
            <v>6246.2352199999996</v>
          </cell>
        </row>
        <row r="51">
          <cell r="E51">
            <v>7943.1137600000038</v>
          </cell>
          <cell r="G51">
            <v>7158.8496500000001</v>
          </cell>
          <cell r="I51">
            <v>5981.8960500000021</v>
          </cell>
          <cell r="K51">
            <v>6246.2352199999996</v>
          </cell>
        </row>
        <row r="53">
          <cell r="E53">
            <v>2354.5143000000003</v>
          </cell>
          <cell r="G53">
            <v>2307.1100000000006</v>
          </cell>
          <cell r="I53">
            <v>3871.6838200000002</v>
          </cell>
          <cell r="K53">
            <v>4113.8266099999992</v>
          </cell>
        </row>
        <row r="54">
          <cell r="E54">
            <v>0</v>
          </cell>
          <cell r="G54">
            <v>0</v>
          </cell>
          <cell r="I54">
            <v>0</v>
          </cell>
          <cell r="K54">
            <v>0</v>
          </cell>
        </row>
        <row r="55">
          <cell r="E55">
            <v>0</v>
          </cell>
          <cell r="G55">
            <v>0</v>
          </cell>
          <cell r="I55">
            <v>0</v>
          </cell>
          <cell r="K55">
            <v>0</v>
          </cell>
        </row>
        <row r="56">
          <cell r="E56">
            <v>140.20222000000001</v>
          </cell>
          <cell r="G56">
            <v>109.10558999999999</v>
          </cell>
          <cell r="I56">
            <v>140.02253999999999</v>
          </cell>
          <cell r="K56">
            <v>138.47044999999997</v>
          </cell>
        </row>
        <row r="57">
          <cell r="E57">
            <v>2494.7165200000004</v>
          </cell>
          <cell r="G57">
            <v>2416.2155900000007</v>
          </cell>
          <cell r="I57">
            <v>4011.7063600000001</v>
          </cell>
          <cell r="K57">
            <v>4252.297059999999</v>
          </cell>
        </row>
        <row r="59">
          <cell r="E59">
            <v>235.20330999999999</v>
          </cell>
          <cell r="G59">
            <v>242.51403000000008</v>
          </cell>
          <cell r="I59">
            <v>267.92012000000011</v>
          </cell>
          <cell r="K59">
            <v>243.67334000000002</v>
          </cell>
        </row>
        <row r="60">
          <cell r="E60">
            <v>0</v>
          </cell>
          <cell r="G60">
            <v>0</v>
          </cell>
          <cell r="I60">
            <v>0</v>
          </cell>
          <cell r="K60">
            <v>0</v>
          </cell>
        </row>
        <row r="61">
          <cell r="E61">
            <v>0</v>
          </cell>
          <cell r="G61">
            <v>0</v>
          </cell>
          <cell r="I61">
            <v>0</v>
          </cell>
          <cell r="K61">
            <v>0</v>
          </cell>
        </row>
        <row r="62">
          <cell r="E62">
            <v>955.24099000000001</v>
          </cell>
          <cell r="G62">
            <v>1162.1761999999997</v>
          </cell>
          <cell r="I62">
            <v>491.09593000000001</v>
          </cell>
          <cell r="K62">
            <v>422.14179000000001</v>
          </cell>
        </row>
        <row r="63">
          <cell r="E63">
            <v>0</v>
          </cell>
          <cell r="G63">
            <v>0</v>
          </cell>
          <cell r="I63">
            <v>0</v>
          </cell>
          <cell r="K63">
            <v>0</v>
          </cell>
        </row>
        <row r="64">
          <cell r="E64">
            <v>101.33268000000001</v>
          </cell>
          <cell r="G64">
            <v>96.985680000000002</v>
          </cell>
          <cell r="I64">
            <v>141.72263000000001</v>
          </cell>
          <cell r="K64">
            <v>114.63264000000001</v>
          </cell>
        </row>
        <row r="65">
          <cell r="E65">
            <v>1971.0610900000001</v>
          </cell>
          <cell r="G65">
            <v>2445.50009</v>
          </cell>
          <cell r="I65">
            <v>1777.8884100000005</v>
          </cell>
          <cell r="K65">
            <v>1759.4906500000002</v>
          </cell>
        </row>
        <row r="66">
          <cell r="E66">
            <v>195.50156999999999</v>
          </cell>
          <cell r="G66">
            <v>209.54198000000002</v>
          </cell>
          <cell r="I66">
            <v>269.07405999999997</v>
          </cell>
          <cell r="K66">
            <v>263.07332999999994</v>
          </cell>
        </row>
        <row r="67">
          <cell r="E67">
            <v>0</v>
          </cell>
          <cell r="G67">
            <v>0</v>
          </cell>
          <cell r="I67">
            <v>0</v>
          </cell>
          <cell r="K67">
            <v>0</v>
          </cell>
        </row>
        <row r="68">
          <cell r="E68">
            <v>0</v>
          </cell>
          <cell r="G68">
            <v>0</v>
          </cell>
          <cell r="I68">
            <v>0</v>
          </cell>
          <cell r="K68">
            <v>31.327999999999999</v>
          </cell>
        </row>
        <row r="69">
          <cell r="E69">
            <v>3458.3396400000001</v>
          </cell>
          <cell r="G69">
            <v>4156.7179799999994</v>
          </cell>
          <cell r="I69">
            <v>2947.7011500000008</v>
          </cell>
          <cell r="K69">
            <v>2834.3397500000005</v>
          </cell>
        </row>
        <row r="71">
          <cell r="E71">
            <v>285.42483000000004</v>
          </cell>
          <cell r="G71">
            <v>276.24743999999998</v>
          </cell>
          <cell r="I71">
            <v>-724.21755999999993</v>
          </cell>
          <cell r="K71">
            <v>-802.30115999999998</v>
          </cell>
        </row>
        <row r="72">
          <cell r="E72">
            <v>0</v>
          </cell>
          <cell r="G72">
            <v>0</v>
          </cell>
          <cell r="I72">
            <v>0</v>
          </cell>
          <cell r="K72">
            <v>0</v>
          </cell>
        </row>
        <row r="73">
          <cell r="E73">
            <v>285.42483000000004</v>
          </cell>
          <cell r="G73">
            <v>276.24743999999998</v>
          </cell>
          <cell r="I73">
            <v>-724.21755999999993</v>
          </cell>
          <cell r="K73">
            <v>-802.30115999999998</v>
          </cell>
        </row>
        <row r="75">
          <cell r="E75">
            <v>3436.46387</v>
          </cell>
          <cell r="G75">
            <v>4862.3397000000004</v>
          </cell>
          <cell r="I75">
            <v>3410.5026699999994</v>
          </cell>
          <cell r="K75">
            <v>3211.8806599999994</v>
          </cell>
        </row>
        <row r="76">
          <cell r="E76">
            <v>814.72325000000001</v>
          </cell>
          <cell r="G76">
            <v>351.36183999999997</v>
          </cell>
          <cell r="I76">
            <v>40.852250000000048</v>
          </cell>
          <cell r="K76">
            <v>96.208780000000019</v>
          </cell>
        </row>
        <row r="77">
          <cell r="E77">
            <v>0</v>
          </cell>
          <cell r="G77">
            <v>0</v>
          </cell>
          <cell r="I77">
            <v>0</v>
          </cell>
          <cell r="K77">
            <v>0</v>
          </cell>
        </row>
        <row r="78">
          <cell r="E78">
            <v>0</v>
          </cell>
          <cell r="G78">
            <v>0</v>
          </cell>
          <cell r="I78">
            <v>0</v>
          </cell>
          <cell r="K78">
            <v>0</v>
          </cell>
        </row>
        <row r="79">
          <cell r="E79">
            <v>172.92109000000002</v>
          </cell>
          <cell r="G79">
            <v>145.95381</v>
          </cell>
          <cell r="I79">
            <v>220.30644999999998</v>
          </cell>
          <cell r="K79">
            <v>205.27507</v>
          </cell>
        </row>
        <row r="80">
          <cell r="E80">
            <v>4709.5330400000003</v>
          </cell>
          <cell r="G80">
            <v>5635.9027900000001</v>
          </cell>
          <cell r="I80">
            <v>2947.4438099999993</v>
          </cell>
          <cell r="K80">
            <v>2711.0633499999994</v>
          </cell>
        </row>
        <row r="82">
          <cell r="E82">
            <v>18605.702960000002</v>
          </cell>
          <cell r="G82">
            <v>19367.686009999998</v>
          </cell>
          <cell r="I82">
            <v>15888.747370000003</v>
          </cell>
          <cell r="K82">
            <v>16043.935379999999</v>
          </cell>
        </row>
        <row r="84">
          <cell r="E84">
            <v>502.55802</v>
          </cell>
          <cell r="G84">
            <v>0</v>
          </cell>
          <cell r="I84">
            <v>0</v>
          </cell>
          <cell r="K84">
            <v>0</v>
          </cell>
        </row>
        <row r="88">
          <cell r="E88">
            <v>-169.65807999999339</v>
          </cell>
          <cell r="G88">
            <v>-1330.6765099999975</v>
          </cell>
          <cell r="I88">
            <v>-1599.9059000000125</v>
          </cell>
          <cell r="K88">
            <v>-1814.6476300000086</v>
          </cell>
        </row>
        <row r="90">
          <cell r="E90">
            <v>0.55353094811294246</v>
          </cell>
          <cell r="G90">
            <v>0.5721436753778032</v>
          </cell>
          <cell r="I90">
            <v>0.55927244309986524</v>
          </cell>
          <cell r="K90">
            <v>0.5511938336552108</v>
          </cell>
        </row>
        <row r="91">
          <cell r="E91">
            <v>-4.9587077976811977E-3</v>
          </cell>
          <cell r="G91">
            <v>-4.2209777023752559E-2</v>
          </cell>
          <cell r="I91">
            <v>-6.2621121754449435E-2</v>
          </cell>
          <cell r="K91">
            <v>-7.0293229112121089E-2</v>
          </cell>
        </row>
        <row r="94">
          <cell r="E94">
            <v>-169.65808000000041</v>
          </cell>
          <cell r="G94">
            <v>-1330.6765100000016</v>
          </cell>
          <cell r="I94">
            <v>-1599.9059000000127</v>
          </cell>
          <cell r="K94">
            <v>-1814.6476300000036</v>
          </cell>
        </row>
        <row r="95">
          <cell r="E95">
            <v>-7.0201622293097898E-12</v>
          </cell>
          <cell r="G95">
            <v>-4.0927261579781771E-12</v>
          </cell>
          <cell r="I95">
            <v>0</v>
          </cell>
          <cell r="K95">
            <v>5.0022208597511053E-12</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311">
    <pageSetUpPr fitToPage="1"/>
  </sheetPr>
  <dimension ref="A1:T66"/>
  <sheetViews>
    <sheetView showGridLines="0" tabSelected="1" zoomScaleNormal="75" zoomScaleSheetLayoutView="75" workbookViewId="0">
      <selection activeCell="E33" sqref="E33"/>
    </sheetView>
  </sheetViews>
  <sheetFormatPr defaultColWidth="7.85546875" defaultRowHeight="15"/>
  <cols>
    <col min="1" max="1" width="2.7109375" style="122" customWidth="1"/>
    <col min="2" max="2" width="4" style="122" customWidth="1"/>
    <col min="3" max="3" width="77.140625" style="122" customWidth="1"/>
    <col min="4" max="5" width="18.7109375" style="122" customWidth="1"/>
    <col min="6" max="6" width="3.7109375" style="122" customWidth="1"/>
    <col min="7" max="7" width="5" style="122" customWidth="1"/>
    <col min="8" max="9" width="18.7109375" style="122" customWidth="1"/>
    <col min="10" max="10" width="2.85546875" style="122" customWidth="1"/>
    <col min="11" max="11" width="5.85546875" style="122" customWidth="1"/>
    <col min="12" max="12" width="7.28515625" style="122" customWidth="1"/>
    <col min="13" max="14" width="11" style="122" hidden="1" customWidth="1"/>
    <col min="15" max="15" width="2" style="122" hidden="1" customWidth="1"/>
    <col min="16" max="17" width="7.85546875" style="122" customWidth="1"/>
    <col min="18" max="18" width="10.42578125" style="122" customWidth="1"/>
    <col min="19" max="19" width="7.85546875" style="122" customWidth="1"/>
    <col min="20" max="16384" width="7.85546875" style="122"/>
  </cols>
  <sheetData>
    <row r="1" spans="1:17" ht="15.75" thickBot="1"/>
    <row r="2" spans="1:17" ht="10.5" customHeight="1" thickTop="1">
      <c r="A2" s="125"/>
      <c r="B2" s="126"/>
      <c r="C2" s="126"/>
      <c r="D2" s="126"/>
      <c r="E2" s="126"/>
      <c r="F2" s="126"/>
      <c r="G2" s="126"/>
      <c r="H2" s="126"/>
      <c r="I2" s="126"/>
      <c r="J2" s="126"/>
      <c r="K2" s="127"/>
    </row>
    <row r="3" spans="1:17" ht="12" customHeight="1">
      <c r="A3" s="128"/>
      <c r="B3" s="129"/>
      <c r="C3" s="129"/>
      <c r="D3" s="129"/>
      <c r="E3" s="129"/>
      <c r="F3" s="129"/>
      <c r="G3" s="129"/>
      <c r="H3" s="129"/>
      <c r="I3" s="129"/>
      <c r="J3" s="129"/>
      <c r="K3" s="130"/>
    </row>
    <row r="4" spans="1:17" ht="16.5">
      <c r="A4" s="234" t="s">
        <v>0</v>
      </c>
      <c r="B4" s="235"/>
      <c r="C4" s="235"/>
      <c r="D4" s="235"/>
      <c r="E4" s="235"/>
      <c r="F4" s="235"/>
      <c r="G4" s="235"/>
      <c r="H4" s="235"/>
      <c r="I4" s="235"/>
      <c r="J4" s="235"/>
      <c r="K4" s="63"/>
      <c r="M4" s="131" t="s">
        <v>17</v>
      </c>
    </row>
    <row r="5" spans="1:17">
      <c r="A5" s="236" t="s">
        <v>16</v>
      </c>
      <c r="B5" s="237"/>
      <c r="C5" s="237"/>
      <c r="D5" s="237"/>
      <c r="E5" s="237"/>
      <c r="F5" s="237"/>
      <c r="G5" s="237"/>
      <c r="H5" s="237"/>
      <c r="I5" s="237"/>
      <c r="J5" s="237"/>
      <c r="K5" s="63"/>
      <c r="M5" s="122" t="s">
        <v>19</v>
      </c>
    </row>
    <row r="6" spans="1:17">
      <c r="A6" s="243" t="s">
        <v>1</v>
      </c>
      <c r="B6" s="244"/>
      <c r="C6" s="244"/>
      <c r="D6" s="244"/>
      <c r="E6" s="244"/>
      <c r="F6" s="244"/>
      <c r="G6" s="244"/>
      <c r="H6" s="244"/>
      <c r="I6" s="244"/>
      <c r="J6" s="244"/>
      <c r="K6" s="63"/>
      <c r="M6" s="122" t="s">
        <v>18</v>
      </c>
    </row>
    <row r="7" spans="1:17">
      <c r="A7" s="238" t="s">
        <v>44</v>
      </c>
      <c r="B7" s="239"/>
      <c r="C7" s="239"/>
      <c r="D7" s="239"/>
      <c r="E7" s="239"/>
      <c r="F7" s="239"/>
      <c r="G7" s="239"/>
      <c r="H7" s="239"/>
      <c r="I7" s="239"/>
      <c r="J7" s="239"/>
      <c r="K7" s="63"/>
    </row>
    <row r="8" spans="1:17" ht="6.95" customHeight="1">
      <c r="A8" s="132"/>
      <c r="B8" s="84"/>
      <c r="C8" s="84"/>
      <c r="D8" s="133"/>
      <c r="E8" s="133"/>
      <c r="F8" s="133"/>
      <c r="G8" s="133"/>
      <c r="H8" s="133"/>
      <c r="I8" s="133"/>
      <c r="J8" s="133"/>
      <c r="K8" s="63"/>
    </row>
    <row r="9" spans="1:17">
      <c r="A9" s="134"/>
      <c r="B9" s="84"/>
      <c r="C9" s="84"/>
      <c r="D9" s="240" t="s">
        <v>2</v>
      </c>
      <c r="E9" s="241"/>
      <c r="F9" s="242"/>
      <c r="G9" s="31"/>
      <c r="H9" s="240" t="s">
        <v>78</v>
      </c>
      <c r="I9" s="241"/>
      <c r="J9" s="242"/>
      <c r="K9" s="63"/>
      <c r="M9" s="218" t="s">
        <v>80</v>
      </c>
      <c r="N9" s="216"/>
      <c r="O9" s="217"/>
    </row>
    <row r="10" spans="1:17">
      <c r="A10" s="132"/>
      <c r="B10" s="84"/>
      <c r="C10" s="84"/>
      <c r="D10" s="135">
        <f>+H10</f>
        <v>41333</v>
      </c>
      <c r="E10" s="199">
        <f>+I10</f>
        <v>40968</v>
      </c>
      <c r="F10" s="136"/>
      <c r="G10" s="137"/>
      <c r="H10" s="213">
        <v>41333</v>
      </c>
      <c r="I10" s="199">
        <v>40968</v>
      </c>
      <c r="J10" s="136"/>
      <c r="K10" s="63"/>
      <c r="M10" s="135">
        <v>41243</v>
      </c>
      <c r="N10" s="199" t="s">
        <v>79</v>
      </c>
      <c r="O10" s="138"/>
    </row>
    <row r="11" spans="1:17">
      <c r="A11" s="132"/>
      <c r="B11" s="84"/>
      <c r="C11" s="94"/>
      <c r="D11" s="135"/>
      <c r="E11" s="139"/>
      <c r="F11" s="136"/>
      <c r="G11" s="137"/>
      <c r="H11" s="135"/>
      <c r="I11" s="139"/>
      <c r="J11" s="136"/>
      <c r="K11" s="63"/>
      <c r="M11" s="140"/>
      <c r="N11" s="141"/>
      <c r="O11" s="142"/>
    </row>
    <row r="12" spans="1:17">
      <c r="A12" s="132"/>
      <c r="B12" s="143" t="s">
        <v>48</v>
      </c>
      <c r="C12" s="143"/>
      <c r="D12" s="87">
        <f>+H12-M12</f>
        <v>380.5</v>
      </c>
      <c r="E12" s="116">
        <f>+I12-N12</f>
        <v>467</v>
      </c>
      <c r="F12" s="67"/>
      <c r="G12" s="31"/>
      <c r="H12" s="87">
        <v>1290.3</v>
      </c>
      <c r="I12" s="68">
        <v>1470.3</v>
      </c>
      <c r="J12" s="67"/>
      <c r="K12" s="63"/>
      <c r="M12" s="87">
        <v>909.8</v>
      </c>
      <c r="N12" s="68">
        <v>1003.3</v>
      </c>
      <c r="O12" s="67"/>
    </row>
    <row r="13" spans="1:17" ht="6.95" customHeight="1">
      <c r="A13" s="132"/>
      <c r="B13" s="84"/>
      <c r="C13" s="64"/>
      <c r="D13" s="88"/>
      <c r="E13" s="62"/>
      <c r="F13" s="67"/>
      <c r="G13" s="31"/>
      <c r="H13" s="88"/>
      <c r="I13" s="62"/>
      <c r="J13" s="110"/>
      <c r="K13" s="63"/>
      <c r="M13" s="88"/>
      <c r="N13" s="62"/>
      <c r="O13" s="110"/>
    </row>
    <row r="14" spans="1:17">
      <c r="A14" s="132"/>
      <c r="B14" s="84" t="s">
        <v>5</v>
      </c>
      <c r="C14" s="143"/>
      <c r="D14" s="87"/>
      <c r="E14" s="116"/>
      <c r="F14" s="67"/>
      <c r="G14" s="31"/>
      <c r="H14" s="87"/>
      <c r="I14" s="68"/>
      <c r="J14" s="110"/>
      <c r="K14" s="63"/>
      <c r="M14" s="87"/>
      <c r="N14" s="68"/>
      <c r="O14" s="110"/>
    </row>
    <row r="15" spans="1:17">
      <c r="A15" s="132"/>
      <c r="B15" s="84"/>
      <c r="C15" s="23" t="s">
        <v>52</v>
      </c>
      <c r="D15" s="27">
        <f t="shared" ref="D15:E17" si="0">+H15-M15</f>
        <v>191.10000000000002</v>
      </c>
      <c r="E15" s="83">
        <f t="shared" si="0"/>
        <v>219.60000000000002</v>
      </c>
      <c r="F15" s="67"/>
      <c r="G15" s="31"/>
      <c r="H15" s="27">
        <v>605.6</v>
      </c>
      <c r="I15" s="62">
        <v>665.7</v>
      </c>
      <c r="J15" s="67"/>
      <c r="K15" s="63"/>
      <c r="M15" s="27">
        <v>414.5</v>
      </c>
      <c r="N15" s="62">
        <v>446.1</v>
      </c>
      <c r="O15" s="67"/>
      <c r="Q15" s="144"/>
    </row>
    <row r="16" spans="1:17">
      <c r="A16" s="132"/>
      <c r="B16" s="84"/>
      <c r="C16" s="23" t="s">
        <v>69</v>
      </c>
      <c r="D16" s="27">
        <f t="shared" si="0"/>
        <v>200.60000000000002</v>
      </c>
      <c r="E16" s="83">
        <f t="shared" si="0"/>
        <v>242.50000000000006</v>
      </c>
      <c r="F16" s="67"/>
      <c r="G16" s="31"/>
      <c r="H16" s="27">
        <f>609.7</f>
        <v>609.70000000000005</v>
      </c>
      <c r="I16" s="62">
        <f>656.1</f>
        <v>656.1</v>
      </c>
      <c r="J16" s="67"/>
      <c r="K16" s="63"/>
      <c r="M16" s="27">
        <f>404.6+4.5</f>
        <v>409.1</v>
      </c>
      <c r="N16" s="62">
        <f>408.9+4.7</f>
        <v>413.59999999999997</v>
      </c>
      <c r="O16" s="67"/>
    </row>
    <row r="17" spans="1:18" s="227" customFormat="1">
      <c r="A17" s="225"/>
      <c r="B17" s="226"/>
      <c r="C17" s="23" t="s">
        <v>70</v>
      </c>
      <c r="D17" s="27">
        <f t="shared" si="0"/>
        <v>16.5</v>
      </c>
      <c r="E17" s="83">
        <f t="shared" si="0"/>
        <v>16</v>
      </c>
      <c r="F17" s="67"/>
      <c r="G17" s="31"/>
      <c r="H17" s="27">
        <v>49.3</v>
      </c>
      <c r="I17" s="62">
        <v>46.6</v>
      </c>
      <c r="J17" s="67"/>
      <c r="K17" s="63"/>
      <c r="L17" s="122"/>
      <c r="M17" s="27">
        <v>32.799999999999997</v>
      </c>
      <c r="N17" s="62">
        <v>30.6</v>
      </c>
      <c r="O17" s="67"/>
    </row>
    <row r="18" spans="1:18" ht="15" customHeight="1">
      <c r="A18" s="132"/>
      <c r="B18" s="84"/>
      <c r="C18" s="23" t="s">
        <v>84</v>
      </c>
      <c r="D18" s="112">
        <f>+H18-M18</f>
        <v>0</v>
      </c>
      <c r="E18" s="113">
        <f>+I18-N18</f>
        <v>0.79999999999999982</v>
      </c>
      <c r="F18" s="67"/>
      <c r="G18" s="31"/>
      <c r="H18" s="112">
        <v>0</v>
      </c>
      <c r="I18" s="113">
        <v>7</v>
      </c>
      <c r="J18" s="111"/>
      <c r="K18" s="63"/>
      <c r="M18" s="112">
        <v>0</v>
      </c>
      <c r="N18" s="113">
        <v>6.2</v>
      </c>
      <c r="O18" s="67"/>
      <c r="R18" s="164"/>
    </row>
    <row r="19" spans="1:18">
      <c r="A19" s="132"/>
      <c r="B19" s="84" t="s">
        <v>6</v>
      </c>
      <c r="C19" s="23"/>
      <c r="D19" s="27">
        <f>SUM(D15:D18)</f>
        <v>408.20000000000005</v>
      </c>
      <c r="E19" s="83">
        <f>SUM(E15:E18)</f>
        <v>478.90000000000009</v>
      </c>
      <c r="F19" s="67"/>
      <c r="G19" s="31"/>
      <c r="H19" s="27">
        <f>SUM(H15:H18)</f>
        <v>1264.6000000000001</v>
      </c>
      <c r="I19" s="83">
        <f>SUM(I15:I18)</f>
        <v>1375.4</v>
      </c>
      <c r="J19" s="67"/>
      <c r="K19" s="63"/>
      <c r="M19" s="27">
        <v>856.4</v>
      </c>
      <c r="N19" s="83">
        <v>896.50000000000011</v>
      </c>
      <c r="O19" s="67"/>
    </row>
    <row r="20" spans="1:18" ht="6.95" customHeight="1">
      <c r="A20" s="132"/>
      <c r="B20" s="84"/>
      <c r="C20" s="64"/>
      <c r="D20" s="27"/>
      <c r="E20" s="83"/>
      <c r="F20" s="67"/>
      <c r="G20" s="31"/>
      <c r="H20" s="88"/>
      <c r="I20" s="62"/>
      <c r="J20" s="110"/>
      <c r="K20" s="63"/>
      <c r="M20" s="88"/>
      <c r="N20" s="62"/>
      <c r="O20" s="110"/>
    </row>
    <row r="21" spans="1:18">
      <c r="A21" s="132"/>
      <c r="B21" s="245" t="s">
        <v>54</v>
      </c>
      <c r="C21" s="245"/>
      <c r="D21" s="27">
        <f>D12-D19</f>
        <v>-27.700000000000045</v>
      </c>
      <c r="E21" s="83">
        <f>E12-E19</f>
        <v>-11.900000000000091</v>
      </c>
      <c r="F21" s="67"/>
      <c r="G21" s="31"/>
      <c r="H21" s="27">
        <f>H12-H19</f>
        <v>25.699999999999818</v>
      </c>
      <c r="I21" s="62">
        <f>I12-I19</f>
        <v>94.899999999999864</v>
      </c>
      <c r="J21" s="67"/>
      <c r="K21" s="63"/>
      <c r="M21" s="27">
        <v>53.399999999999977</v>
      </c>
      <c r="N21" s="62">
        <v>106.79999999999984</v>
      </c>
      <c r="O21" s="67"/>
      <c r="R21" s="164"/>
    </row>
    <row r="22" spans="1:18" ht="6.95" customHeight="1">
      <c r="A22" s="132"/>
      <c r="B22" s="84"/>
      <c r="C22" s="64"/>
      <c r="D22" s="27"/>
      <c r="E22" s="83"/>
      <c r="F22" s="67"/>
      <c r="G22" s="31"/>
      <c r="H22" s="27"/>
      <c r="I22" s="62"/>
      <c r="J22" s="67"/>
      <c r="K22" s="63"/>
      <c r="M22" s="27"/>
      <c r="N22" s="62"/>
      <c r="O22" s="110"/>
    </row>
    <row r="23" spans="1:18" ht="15" customHeight="1">
      <c r="A23" s="132"/>
      <c r="B23" s="23" t="s">
        <v>71</v>
      </c>
      <c r="C23" s="24"/>
      <c r="D23" s="27">
        <f t="shared" ref="D23:E25" si="1">+H23-M23</f>
        <v>0</v>
      </c>
      <c r="E23" s="83">
        <f t="shared" si="1"/>
        <v>0</v>
      </c>
      <c r="F23" s="67"/>
      <c r="G23" s="31"/>
      <c r="H23" s="27">
        <v>0</v>
      </c>
      <c r="I23" s="83">
        <v>0</v>
      </c>
      <c r="J23" s="67"/>
      <c r="K23" s="63"/>
      <c r="M23" s="27">
        <v>0</v>
      </c>
      <c r="N23" s="83">
        <v>0</v>
      </c>
      <c r="O23" s="67"/>
    </row>
    <row r="24" spans="1:18" ht="15" customHeight="1">
      <c r="A24" s="132"/>
      <c r="B24" s="23" t="s">
        <v>7</v>
      </c>
      <c r="C24" s="24"/>
      <c r="D24" s="112">
        <f t="shared" si="1"/>
        <v>4.0999999999999996</v>
      </c>
      <c r="E24" s="113">
        <f t="shared" si="1"/>
        <v>3.8999999999999995</v>
      </c>
      <c r="F24" s="117"/>
      <c r="G24" s="31"/>
      <c r="H24" s="112">
        <v>11.5</v>
      </c>
      <c r="I24" s="92">
        <v>11.7</v>
      </c>
      <c r="J24" s="67"/>
      <c r="K24" s="63"/>
      <c r="M24" s="27">
        <v>7.4</v>
      </c>
      <c r="N24" s="83">
        <v>7.8</v>
      </c>
      <c r="O24" s="67"/>
    </row>
    <row r="25" spans="1:18" ht="15" hidden="1" customHeight="1">
      <c r="A25" s="132"/>
      <c r="B25" s="23" t="s">
        <v>65</v>
      </c>
      <c r="C25" s="24"/>
      <c r="D25" s="112">
        <f t="shared" si="1"/>
        <v>0</v>
      </c>
      <c r="E25" s="113">
        <f t="shared" si="1"/>
        <v>0</v>
      </c>
      <c r="F25" s="117"/>
      <c r="G25" s="31"/>
      <c r="H25" s="112">
        <v>0</v>
      </c>
      <c r="I25" s="92">
        <v>0</v>
      </c>
      <c r="J25" s="117"/>
      <c r="K25" s="63"/>
      <c r="L25" s="144"/>
      <c r="M25" s="112">
        <v>0</v>
      </c>
      <c r="N25" s="92">
        <v>0</v>
      </c>
      <c r="O25" s="67"/>
    </row>
    <row r="26" spans="1:18" ht="6.95" customHeight="1">
      <c r="A26" s="132"/>
      <c r="B26" s="84"/>
      <c r="C26" s="64"/>
      <c r="D26" s="27"/>
      <c r="E26" s="83"/>
      <c r="F26" s="67"/>
      <c r="G26" s="31"/>
      <c r="H26" s="88"/>
      <c r="I26" s="62"/>
      <c r="J26" s="110"/>
      <c r="K26" s="63"/>
      <c r="M26" s="88"/>
      <c r="N26" s="62"/>
      <c r="O26" s="110"/>
    </row>
    <row r="27" spans="1:18">
      <c r="A27" s="132"/>
      <c r="B27" s="245" t="s">
        <v>58</v>
      </c>
      <c r="C27" s="245"/>
      <c r="D27" s="27">
        <f>+D21+D23-D25-D24</f>
        <v>-31.800000000000047</v>
      </c>
      <c r="E27" s="83">
        <f>+E21+E23-E25-E24</f>
        <v>-15.80000000000009</v>
      </c>
      <c r="F27" s="67"/>
      <c r="G27" s="31"/>
      <c r="H27" s="27">
        <f>+H21+H23-H25-H24</f>
        <v>14.199999999999818</v>
      </c>
      <c r="I27" s="83">
        <f>+I21+I23-I25-I24</f>
        <v>83.199999999999861</v>
      </c>
      <c r="J27" s="67"/>
      <c r="K27" s="63"/>
      <c r="M27" s="27">
        <v>45.999999999999979</v>
      </c>
      <c r="N27" s="83">
        <v>98.999999999999844</v>
      </c>
      <c r="O27" s="67"/>
    </row>
    <row r="28" spans="1:18" ht="6.95" customHeight="1">
      <c r="A28" s="132"/>
      <c r="B28" s="84"/>
      <c r="C28" s="64"/>
      <c r="D28" s="27"/>
      <c r="E28" s="83"/>
      <c r="F28" s="67"/>
      <c r="G28" s="31"/>
      <c r="H28" s="88"/>
      <c r="I28" s="62"/>
      <c r="J28" s="110"/>
      <c r="K28" s="63"/>
      <c r="M28" s="88"/>
      <c r="N28" s="62"/>
      <c r="O28" s="110"/>
    </row>
    <row r="29" spans="1:18">
      <c r="A29" s="132"/>
      <c r="B29" s="84" t="s">
        <v>59</v>
      </c>
      <c r="C29" s="84"/>
      <c r="D29" s="27">
        <f>+H29-M29</f>
        <v>-11.700000000000001</v>
      </c>
      <c r="E29" s="83">
        <f>+I29-N29</f>
        <v>-5.8999999999999986</v>
      </c>
      <c r="F29" s="67"/>
      <c r="G29" s="31"/>
      <c r="H29" s="112">
        <v>4.4000000000000004</v>
      </c>
      <c r="I29" s="92">
        <v>34.9</v>
      </c>
      <c r="J29" s="110"/>
      <c r="K29" s="63"/>
      <c r="M29" s="112">
        <v>16.100000000000001</v>
      </c>
      <c r="N29" s="92">
        <v>40.799999999999997</v>
      </c>
      <c r="O29" s="67"/>
    </row>
    <row r="30" spans="1:18" ht="6.95" customHeight="1">
      <c r="A30" s="132"/>
      <c r="B30" s="84"/>
      <c r="C30" s="84"/>
      <c r="D30" s="90"/>
      <c r="E30" s="118"/>
      <c r="F30" s="67"/>
      <c r="G30" s="31"/>
      <c r="H30" s="90"/>
      <c r="I30" s="118"/>
      <c r="J30" s="110"/>
      <c r="K30" s="63"/>
      <c r="M30" s="90"/>
      <c r="N30" s="118"/>
      <c r="O30" s="110"/>
    </row>
    <row r="31" spans="1:18">
      <c r="A31" s="132"/>
      <c r="B31" s="245" t="s">
        <v>60</v>
      </c>
      <c r="C31" s="245"/>
      <c r="D31" s="27">
        <f>D27-D29</f>
        <v>-20.100000000000044</v>
      </c>
      <c r="E31" s="83">
        <f>E27-E29</f>
        <v>-9.9000000000000909</v>
      </c>
      <c r="F31" s="67"/>
      <c r="G31" s="31"/>
      <c r="H31" s="27">
        <f>H27-H29</f>
        <v>9.7999999999998177</v>
      </c>
      <c r="I31" s="62">
        <f>I27-I29</f>
        <v>48.299999999999862</v>
      </c>
      <c r="J31" s="67"/>
      <c r="K31" s="63"/>
      <c r="M31" s="27">
        <v>29.899999999999977</v>
      </c>
      <c r="N31" s="62">
        <v>58.199999999999847</v>
      </c>
      <c r="O31" s="67"/>
    </row>
    <row r="32" spans="1:18" ht="12" customHeight="1">
      <c r="A32" s="132"/>
      <c r="B32" s="165"/>
      <c r="C32" s="165"/>
      <c r="D32" s="98"/>
      <c r="E32" s="99"/>
      <c r="F32" s="67"/>
      <c r="G32" s="31"/>
      <c r="H32" s="98"/>
      <c r="I32" s="99"/>
      <c r="J32" s="67"/>
      <c r="K32" s="63"/>
      <c r="M32" s="98"/>
      <c r="N32" s="99"/>
      <c r="O32" s="67"/>
    </row>
    <row r="33" spans="1:20">
      <c r="A33" s="132"/>
      <c r="B33" s="84" t="s">
        <v>75</v>
      </c>
      <c r="D33" s="112">
        <f>+H33-M33-0.0001</f>
        <v>-1E-4</v>
      </c>
      <c r="E33" s="113">
        <f>+I33-N33</f>
        <v>-0.39999999999999991</v>
      </c>
      <c r="F33" s="67"/>
      <c r="G33" s="31"/>
      <c r="H33" s="112">
        <v>-0.2</v>
      </c>
      <c r="I33" s="92">
        <v>-2.9</v>
      </c>
      <c r="J33" s="110"/>
      <c r="K33" s="63"/>
      <c r="M33" s="112">
        <v>-0.2</v>
      </c>
      <c r="N33" s="92">
        <v>-2.5</v>
      </c>
      <c r="O33" s="67"/>
    </row>
    <row r="34" spans="1:20" ht="9" customHeight="1">
      <c r="A34" s="132"/>
      <c r="B34" s="165"/>
      <c r="C34" s="165"/>
      <c r="D34" s="98"/>
      <c r="E34" s="99"/>
      <c r="F34" s="67"/>
      <c r="G34" s="31"/>
      <c r="H34" s="98"/>
      <c r="I34" s="99"/>
      <c r="J34" s="67"/>
      <c r="K34" s="63"/>
      <c r="M34" s="98"/>
      <c r="N34" s="99"/>
      <c r="O34" s="67"/>
    </row>
    <row r="35" spans="1:20" ht="15" customHeight="1" thickBot="1">
      <c r="A35" s="132"/>
      <c r="B35" s="84" t="s">
        <v>61</v>
      </c>
      <c r="C35" s="165"/>
      <c r="D35" s="123">
        <f>+D33+D31</f>
        <v>-20.100100000000044</v>
      </c>
      <c r="E35" s="124">
        <f>+E31+E33</f>
        <v>-10.300000000000091</v>
      </c>
      <c r="F35" s="67"/>
      <c r="G35" s="31"/>
      <c r="H35" s="123">
        <f>+H33+H31</f>
        <v>9.5999999999998185</v>
      </c>
      <c r="I35" s="124">
        <f>+I31+I33</f>
        <v>45.399999999999864</v>
      </c>
      <c r="J35" s="67"/>
      <c r="K35" s="63"/>
      <c r="M35" s="123">
        <f>+M33+M31</f>
        <v>29.699999999999978</v>
      </c>
      <c r="N35" s="124">
        <f>+N31+N33</f>
        <v>55.699999999999847</v>
      </c>
      <c r="O35" s="67"/>
    </row>
    <row r="36" spans="1:20" ht="9" customHeight="1" thickTop="1">
      <c r="A36" s="132"/>
      <c r="B36" s="165"/>
      <c r="C36" s="165"/>
      <c r="D36" s="98"/>
      <c r="E36" s="99"/>
      <c r="F36" s="67"/>
      <c r="G36" s="31"/>
      <c r="H36" s="98"/>
      <c r="I36" s="99"/>
      <c r="J36" s="67"/>
      <c r="K36" s="63"/>
      <c r="M36" s="204"/>
      <c r="N36" s="205"/>
      <c r="O36" s="147"/>
    </row>
    <row r="37" spans="1:20" ht="9" customHeight="1">
      <c r="A37" s="132"/>
      <c r="B37" s="165"/>
      <c r="C37" s="165"/>
      <c r="D37" s="98"/>
      <c r="E37" s="99"/>
      <c r="F37" s="67"/>
      <c r="G37" s="31"/>
      <c r="H37" s="98"/>
      <c r="I37" s="99"/>
      <c r="J37" s="67"/>
      <c r="K37" s="63"/>
      <c r="M37" s="99"/>
      <c r="N37" s="99"/>
      <c r="O37" s="31"/>
      <c r="P37" s="129"/>
    </row>
    <row r="38" spans="1:20" ht="24.75" customHeight="1">
      <c r="A38" s="132"/>
      <c r="B38" s="23" t="s">
        <v>76</v>
      </c>
      <c r="C38" s="165"/>
      <c r="D38" s="98"/>
      <c r="E38" s="99"/>
      <c r="F38" s="67"/>
      <c r="G38" s="31"/>
      <c r="H38" s="98"/>
      <c r="I38" s="99"/>
      <c r="J38" s="67"/>
      <c r="K38" s="63"/>
      <c r="M38" s="99"/>
      <c r="N38" s="99"/>
      <c r="O38" s="31"/>
    </row>
    <row r="39" spans="1:20" ht="16.5" customHeight="1">
      <c r="A39" s="132"/>
      <c r="B39" s="23" t="s">
        <v>39</v>
      </c>
      <c r="C39" s="165"/>
      <c r="D39" s="98"/>
      <c r="E39" s="99"/>
      <c r="F39" s="67"/>
      <c r="G39" s="31"/>
      <c r="H39" s="98"/>
      <c r="I39" s="99"/>
      <c r="J39" s="67"/>
      <c r="K39" s="63"/>
      <c r="M39" s="99"/>
      <c r="N39" s="99"/>
      <c r="O39" s="31"/>
    </row>
    <row r="40" spans="1:20" ht="15" customHeight="1">
      <c r="A40" s="132"/>
      <c r="C40" s="23" t="s">
        <v>60</v>
      </c>
      <c r="D40" s="208">
        <v>-0.63</v>
      </c>
      <c r="E40" s="160">
        <v>-0.32</v>
      </c>
      <c r="F40" s="161"/>
      <c r="G40" s="162"/>
      <c r="H40" s="208">
        <v>0.31</v>
      </c>
      <c r="I40" s="160">
        <v>1.54</v>
      </c>
      <c r="J40" s="161"/>
      <c r="K40" s="163"/>
      <c r="L40" s="164"/>
      <c r="M40" s="160"/>
      <c r="N40" s="160"/>
      <c r="O40" s="31"/>
      <c r="P40" s="129"/>
      <c r="Q40" s="157"/>
      <c r="R40" s="179"/>
      <c r="S40" s="181"/>
    </row>
    <row r="41" spans="1:20" ht="15" customHeight="1">
      <c r="A41" s="132"/>
      <c r="C41" s="23" t="s">
        <v>67</v>
      </c>
      <c r="D41" s="208">
        <v>-9.9999999999999995E-7</v>
      </c>
      <c r="E41" s="160">
        <v>-0.01</v>
      </c>
      <c r="F41" s="161"/>
      <c r="G41" s="162"/>
      <c r="H41" s="208">
        <v>-0.01</v>
      </c>
      <c r="I41" s="160">
        <v>-0.09</v>
      </c>
      <c r="J41" s="161"/>
      <c r="K41" s="163"/>
      <c r="L41" s="164"/>
      <c r="M41" s="160"/>
      <c r="N41" s="160"/>
      <c r="O41" s="31"/>
      <c r="P41" s="129"/>
      <c r="Q41" s="157"/>
      <c r="R41" s="179"/>
      <c r="S41" s="181"/>
      <c r="T41" s="164"/>
    </row>
    <row r="42" spans="1:20" ht="15" customHeight="1">
      <c r="A42" s="132"/>
      <c r="C42" s="23" t="s">
        <v>61</v>
      </c>
      <c r="D42" s="208">
        <f>+D41+D40</f>
        <v>-0.63000100000000003</v>
      </c>
      <c r="E42" s="160">
        <f>+E41+E40</f>
        <v>-0.33</v>
      </c>
      <c r="F42" s="161"/>
      <c r="G42" s="162"/>
      <c r="H42" s="208">
        <f>+H41+H40</f>
        <v>0.3</v>
      </c>
      <c r="I42" s="160">
        <f>+I41+I40</f>
        <v>1.45</v>
      </c>
      <c r="J42" s="161"/>
      <c r="K42" s="159"/>
      <c r="L42" s="146"/>
      <c r="M42" s="160"/>
      <c r="N42" s="160"/>
      <c r="O42" s="31"/>
      <c r="P42" s="129"/>
      <c r="Q42" s="157"/>
      <c r="R42" s="179"/>
      <c r="S42" s="181"/>
      <c r="T42" s="164"/>
    </row>
    <row r="43" spans="1:20" ht="9.75" customHeight="1">
      <c r="A43" s="132"/>
      <c r="B43" s="84"/>
      <c r="C43" s="165"/>
      <c r="D43" s="208"/>
      <c r="E43" s="160"/>
      <c r="F43" s="161"/>
      <c r="G43" s="162"/>
      <c r="H43" s="208"/>
      <c r="I43" s="160"/>
      <c r="J43" s="161"/>
      <c r="K43" s="63"/>
      <c r="M43" s="160"/>
      <c r="N43" s="160"/>
      <c r="O43" s="31"/>
      <c r="P43" s="129"/>
      <c r="Q43" s="157"/>
      <c r="R43" s="157"/>
      <c r="S43" s="181"/>
    </row>
    <row r="44" spans="1:20">
      <c r="A44" s="132"/>
      <c r="B44" s="23" t="s">
        <v>40</v>
      </c>
      <c r="C44" s="165"/>
      <c r="D44" s="208"/>
      <c r="E44" s="160"/>
      <c r="F44" s="161"/>
      <c r="G44" s="162"/>
      <c r="H44" s="208"/>
      <c r="I44" s="160"/>
      <c r="J44" s="161"/>
      <c r="K44" s="63"/>
      <c r="M44" s="160"/>
      <c r="N44" s="160"/>
      <c r="O44" s="31"/>
      <c r="P44" s="129"/>
      <c r="Q44" s="157"/>
      <c r="R44" s="157"/>
      <c r="S44" s="181"/>
    </row>
    <row r="45" spans="1:20" ht="15" customHeight="1">
      <c r="A45" s="132"/>
      <c r="C45" s="23" t="str">
        <f t="shared" ref="C45:C46" si="2">+C40</f>
        <v>Earnings (loss) from continuing operations</v>
      </c>
      <c r="D45" s="208">
        <v>-0.63</v>
      </c>
      <c r="E45" s="160">
        <v>-0.32</v>
      </c>
      <c r="F45" s="161"/>
      <c r="G45" s="162"/>
      <c r="H45" s="208">
        <v>0.3</v>
      </c>
      <c r="I45" s="160">
        <v>1.52</v>
      </c>
      <c r="J45" s="161"/>
      <c r="K45" s="163"/>
      <c r="L45" s="164"/>
      <c r="M45" s="160"/>
      <c r="N45" s="160"/>
      <c r="O45" s="162"/>
      <c r="P45" s="160"/>
      <c r="Q45" s="157"/>
      <c r="R45" s="157"/>
      <c r="S45" s="181"/>
    </row>
    <row r="46" spans="1:20" ht="15" customHeight="1">
      <c r="A46" s="132"/>
      <c r="C46" s="23" t="str">
        <f t="shared" si="2"/>
        <v>Earnings (loss) from discontinued operations, net of tax</v>
      </c>
      <c r="D46" s="208">
        <f>+D41</f>
        <v>-9.9999999999999995E-7</v>
      </c>
      <c r="E46" s="160">
        <f>+E41</f>
        <v>-0.01</v>
      </c>
      <c r="F46" s="161"/>
      <c r="G46" s="162"/>
      <c r="H46" s="208">
        <f t="shared" ref="H46" si="3">+H41</f>
        <v>-0.01</v>
      </c>
      <c r="I46" s="160">
        <f>+I41</f>
        <v>-0.09</v>
      </c>
      <c r="J46" s="161"/>
      <c r="K46" s="163"/>
      <c r="L46" s="164"/>
      <c r="M46" s="160"/>
      <c r="N46" s="160"/>
      <c r="O46" s="162"/>
      <c r="P46" s="160"/>
      <c r="Q46" s="157"/>
      <c r="R46" s="157"/>
      <c r="S46" s="181"/>
    </row>
    <row r="47" spans="1:20" ht="15" customHeight="1">
      <c r="A47" s="132"/>
      <c r="C47" s="23" t="str">
        <f>+C42</f>
        <v>Net income (loss)</v>
      </c>
      <c r="D47" s="208">
        <f>+D46+D45</f>
        <v>-0.63000100000000003</v>
      </c>
      <c r="E47" s="160">
        <f>+E46+E45</f>
        <v>-0.33</v>
      </c>
      <c r="F47" s="161"/>
      <c r="G47" s="162"/>
      <c r="H47" s="208">
        <f>+H46+H45</f>
        <v>0.28999999999999998</v>
      </c>
      <c r="I47" s="160">
        <f>+I46+I45</f>
        <v>1.43</v>
      </c>
      <c r="J47" s="161"/>
      <c r="K47" s="159"/>
      <c r="L47" s="146"/>
      <c r="M47" s="160"/>
      <c r="N47" s="160"/>
      <c r="O47" s="31"/>
      <c r="P47" s="129"/>
      <c r="Q47" s="157"/>
      <c r="R47" s="157"/>
      <c r="S47" s="181"/>
    </row>
    <row r="48" spans="1:20" ht="6.95" customHeight="1">
      <c r="A48" s="132"/>
      <c r="B48" s="84"/>
      <c r="C48" s="84"/>
      <c r="D48" s="208"/>
      <c r="E48" s="160"/>
      <c r="F48" s="161"/>
      <c r="G48" s="162"/>
      <c r="H48" s="208"/>
      <c r="I48" s="160"/>
      <c r="J48" s="161"/>
      <c r="K48" s="63"/>
      <c r="M48" s="160"/>
      <c r="N48" s="160"/>
      <c r="O48" s="62"/>
      <c r="P48" s="129"/>
      <c r="Q48" s="157"/>
      <c r="R48" s="157"/>
      <c r="S48" s="181"/>
    </row>
    <row r="49" spans="1:19">
      <c r="A49" s="132"/>
      <c r="B49" s="145" t="s">
        <v>45</v>
      </c>
      <c r="C49" s="145"/>
      <c r="D49" s="209">
        <v>32</v>
      </c>
      <c r="E49" s="83">
        <v>31.1</v>
      </c>
      <c r="F49" s="184"/>
      <c r="G49" s="185"/>
      <c r="H49" s="209">
        <v>31.8</v>
      </c>
      <c r="I49" s="83">
        <v>31.1</v>
      </c>
      <c r="J49" s="110"/>
      <c r="K49" s="63"/>
      <c r="M49" s="83"/>
      <c r="N49" s="62"/>
      <c r="O49" s="62"/>
      <c r="P49" s="129"/>
      <c r="Q49" s="157"/>
      <c r="R49" s="157"/>
      <c r="S49" s="181"/>
    </row>
    <row r="50" spans="1:19" ht="15.75" customHeight="1">
      <c r="A50" s="132"/>
      <c r="B50" s="84" t="s">
        <v>55</v>
      </c>
      <c r="C50" s="84"/>
      <c r="D50" s="210">
        <v>32</v>
      </c>
      <c r="E50" s="113">
        <v>31.1</v>
      </c>
      <c r="F50" s="186"/>
      <c r="G50" s="185"/>
      <c r="H50" s="210">
        <v>32.4</v>
      </c>
      <c r="I50" s="113">
        <v>31.6</v>
      </c>
      <c r="J50" s="111"/>
      <c r="K50" s="63"/>
      <c r="L50" s="129"/>
      <c r="M50" s="150"/>
      <c r="N50" s="150"/>
      <c r="O50" s="151"/>
      <c r="P50" s="129"/>
      <c r="Q50" s="157"/>
      <c r="R50" s="157"/>
      <c r="S50" s="157"/>
    </row>
    <row r="51" spans="1:19">
      <c r="A51" s="148"/>
      <c r="B51" s="149"/>
      <c r="C51" s="230"/>
      <c r="D51" s="231"/>
      <c r="E51" s="231"/>
      <c r="F51" s="31"/>
      <c r="G51" s="31"/>
      <c r="H51" s="84"/>
      <c r="I51" s="84"/>
      <c r="J51" s="62"/>
      <c r="K51" s="63"/>
      <c r="L51" s="154"/>
      <c r="M51" s="154"/>
      <c r="N51" s="154"/>
      <c r="O51" s="129"/>
      <c r="P51" s="129"/>
      <c r="Q51" s="182"/>
      <c r="R51" s="179"/>
      <c r="S51" s="182"/>
    </row>
    <row r="52" spans="1:19" ht="36.75" customHeight="1">
      <c r="A52" s="148"/>
      <c r="B52" s="149" t="s">
        <v>4</v>
      </c>
      <c r="C52" s="232" t="s">
        <v>83</v>
      </c>
      <c r="D52" s="232"/>
      <c r="E52" s="232"/>
      <c r="F52" s="232"/>
      <c r="G52" s="232"/>
      <c r="H52" s="232"/>
      <c r="I52" s="232"/>
      <c r="J52" s="232"/>
      <c r="K52" s="63"/>
      <c r="M52" s="129"/>
      <c r="N52" s="129"/>
      <c r="O52" s="129"/>
      <c r="P52" s="129"/>
      <c r="Q52" s="182"/>
      <c r="R52" s="179"/>
      <c r="S52" s="182"/>
    </row>
    <row r="53" spans="1:19" ht="11.25" customHeight="1">
      <c r="A53" s="148"/>
      <c r="B53" s="149"/>
      <c r="C53" s="229" t="s">
        <v>50</v>
      </c>
      <c r="D53" s="229"/>
      <c r="E53" s="229"/>
      <c r="F53" s="229"/>
      <c r="G53" s="229"/>
      <c r="H53" s="229"/>
      <c r="I53" s="229"/>
      <c r="J53" s="229"/>
      <c r="K53" s="63"/>
      <c r="M53" s="129"/>
      <c r="N53" s="129"/>
      <c r="O53" s="129"/>
      <c r="P53" s="129"/>
      <c r="Q53" s="182"/>
      <c r="R53" s="179"/>
      <c r="S53" s="182"/>
    </row>
    <row r="54" spans="1:19" ht="21.75" customHeight="1">
      <c r="A54" s="148"/>
      <c r="B54" s="149" t="s">
        <v>20</v>
      </c>
      <c r="C54" s="232" t="s">
        <v>81</v>
      </c>
      <c r="D54" s="232"/>
      <c r="E54" s="232"/>
      <c r="F54" s="232"/>
      <c r="G54" s="232"/>
      <c r="H54" s="232"/>
      <c r="I54" s="232"/>
      <c r="J54" s="232"/>
      <c r="K54" s="63"/>
      <c r="M54" s="129"/>
      <c r="N54" s="129"/>
      <c r="O54" s="129"/>
      <c r="P54" s="129"/>
      <c r="Q54" s="182"/>
      <c r="R54" s="179"/>
      <c r="S54" s="182"/>
    </row>
    <row r="55" spans="1:19" ht="11.25" customHeight="1">
      <c r="A55" s="148"/>
      <c r="B55" s="149"/>
      <c r="C55" s="228"/>
      <c r="D55" s="228"/>
      <c r="E55" s="228"/>
      <c r="F55" s="228"/>
      <c r="G55" s="228"/>
      <c r="H55" s="228"/>
      <c r="I55" s="228"/>
      <c r="J55" s="228"/>
      <c r="K55" s="63"/>
      <c r="M55" s="129"/>
      <c r="N55" s="129"/>
      <c r="O55" s="129"/>
      <c r="P55" s="129"/>
      <c r="Q55" s="182"/>
      <c r="R55" s="179"/>
      <c r="S55" s="182"/>
    </row>
    <row r="56" spans="1:19" ht="33" customHeight="1">
      <c r="A56" s="148"/>
      <c r="B56" s="149" t="s">
        <v>32</v>
      </c>
      <c r="C56" s="229" t="s">
        <v>77</v>
      </c>
      <c r="D56" s="229"/>
      <c r="E56" s="229"/>
      <c r="F56" s="229"/>
      <c r="G56" s="229"/>
      <c r="H56" s="229"/>
      <c r="I56" s="229"/>
      <c r="J56" s="229"/>
      <c r="K56" s="63"/>
      <c r="M56" s="129"/>
      <c r="N56" s="129"/>
      <c r="O56" s="129"/>
      <c r="P56" s="129"/>
      <c r="Q56" s="182"/>
      <c r="R56" s="179"/>
      <c r="S56" s="182"/>
    </row>
    <row r="57" spans="1:19" ht="9" customHeight="1">
      <c r="A57" s="148"/>
      <c r="B57" s="149"/>
      <c r="C57" s="229" t="s">
        <v>50</v>
      </c>
      <c r="D57" s="229"/>
      <c r="E57" s="229"/>
      <c r="F57" s="229"/>
      <c r="G57" s="229"/>
      <c r="H57" s="229"/>
      <c r="I57" s="229"/>
      <c r="J57" s="229"/>
      <c r="K57" s="63"/>
      <c r="M57" s="129"/>
      <c r="N57" s="129"/>
      <c r="O57" s="129"/>
      <c r="P57" s="129"/>
      <c r="Q57" s="182"/>
      <c r="R57" s="179"/>
      <c r="S57" s="182"/>
    </row>
    <row r="58" spans="1:19" ht="27" customHeight="1">
      <c r="A58" s="148"/>
      <c r="B58" s="149" t="s">
        <v>74</v>
      </c>
      <c r="C58" s="232" t="s">
        <v>62</v>
      </c>
      <c r="D58" s="232"/>
      <c r="E58" s="232"/>
      <c r="F58" s="232"/>
      <c r="G58" s="232"/>
      <c r="H58" s="232"/>
      <c r="I58" s="232"/>
      <c r="J58" s="232"/>
      <c r="K58" s="63"/>
      <c r="M58" s="129"/>
      <c r="N58" s="129"/>
      <c r="O58" s="129"/>
      <c r="P58" s="129"/>
      <c r="Q58" s="182"/>
      <c r="R58" s="179"/>
      <c r="S58" s="182"/>
    </row>
    <row r="59" spans="1:19" ht="6" customHeight="1">
      <c r="A59" s="148"/>
      <c r="B59" s="84"/>
      <c r="C59" s="84"/>
      <c r="D59" s="84"/>
      <c r="E59" s="84"/>
      <c r="F59" s="31"/>
      <c r="G59" s="31"/>
      <c r="H59" s="84"/>
      <c r="I59" s="84"/>
      <c r="J59" s="62"/>
      <c r="K59" s="63"/>
      <c r="M59" s="150"/>
      <c r="N59" s="150"/>
      <c r="O59" s="151"/>
      <c r="P59" s="129"/>
      <c r="Q59" s="129"/>
      <c r="R59" s="129"/>
    </row>
    <row r="60" spans="1:19" ht="5.25" customHeight="1">
      <c r="A60" s="148"/>
      <c r="B60" s="106"/>
      <c r="C60" s="230"/>
      <c r="D60" s="231"/>
      <c r="E60" s="231"/>
      <c r="F60" s="120"/>
      <c r="G60" s="121"/>
      <c r="H60" s="106"/>
      <c r="I60" s="106"/>
      <c r="J60" s="107"/>
      <c r="K60" s="63"/>
      <c r="M60" s="230"/>
      <c r="N60" s="231"/>
      <c r="O60" s="231"/>
      <c r="P60" s="120"/>
      <c r="Q60" s="121"/>
    </row>
    <row r="61" spans="1:19" s="129" customFormat="1" ht="1.5" customHeight="1" thickBot="1">
      <c r="A61" s="152"/>
      <c r="B61" s="153"/>
      <c r="C61" s="153"/>
      <c r="D61" s="153"/>
      <c r="E61" s="153"/>
      <c r="F61" s="153"/>
      <c r="G61" s="153"/>
      <c r="H61" s="153"/>
      <c r="I61" s="153"/>
      <c r="J61" s="153"/>
      <c r="K61" s="153"/>
      <c r="L61" s="122"/>
      <c r="M61" s="230"/>
      <c r="N61" s="230"/>
      <c r="O61" s="230"/>
      <c r="P61" s="120"/>
      <c r="Q61" s="121"/>
    </row>
    <row r="62" spans="1:19" ht="15.75" thickTop="1">
      <c r="C62" s="230"/>
      <c r="D62" s="231"/>
      <c r="E62" s="231"/>
      <c r="F62" s="120"/>
      <c r="G62" s="121"/>
      <c r="H62" s="106"/>
      <c r="I62" s="106"/>
      <c r="J62" s="107"/>
      <c r="K62" s="154"/>
      <c r="L62" s="129"/>
      <c r="M62" s="230"/>
      <c r="N62" s="231"/>
      <c r="O62" s="231"/>
      <c r="P62" s="120"/>
      <c r="Q62" s="121"/>
    </row>
    <row r="63" spans="1:19">
      <c r="J63" s="155"/>
      <c r="M63" s="156"/>
      <c r="N63" s="129"/>
      <c r="O63" s="129"/>
      <c r="P63" s="129"/>
    </row>
    <row r="64" spans="1:19">
      <c r="C64" s="233"/>
      <c r="D64" s="233"/>
      <c r="E64" s="233"/>
      <c r="F64" s="233"/>
      <c r="G64" s="233"/>
      <c r="J64" s="155"/>
      <c r="M64" s="129"/>
      <c r="N64" s="129"/>
      <c r="O64" s="129"/>
      <c r="P64" s="129"/>
    </row>
    <row r="65" spans="3:16">
      <c r="C65" s="233"/>
      <c r="D65" s="233"/>
      <c r="E65" s="233"/>
      <c r="F65" s="233"/>
      <c r="G65" s="233"/>
      <c r="M65" s="157"/>
      <c r="N65" s="157"/>
      <c r="O65" s="157"/>
      <c r="P65" s="158"/>
    </row>
    <row r="66" spans="3:16">
      <c r="C66" s="202"/>
      <c r="M66" s="157"/>
      <c r="N66" s="157"/>
      <c r="O66" s="157"/>
      <c r="P66" s="158"/>
    </row>
  </sheetData>
  <mergeCells count="23">
    <mergeCell ref="C64:G64"/>
    <mergeCell ref="C65:G65"/>
    <mergeCell ref="A4:J4"/>
    <mergeCell ref="A5:J5"/>
    <mergeCell ref="A7:J7"/>
    <mergeCell ref="D9:F9"/>
    <mergeCell ref="H9:J9"/>
    <mergeCell ref="A6:J6"/>
    <mergeCell ref="B27:C27"/>
    <mergeCell ref="B31:C31"/>
    <mergeCell ref="C51:E51"/>
    <mergeCell ref="B21:C21"/>
    <mergeCell ref="C58:J58"/>
    <mergeCell ref="C56:J56"/>
    <mergeCell ref="C57:J57"/>
    <mergeCell ref="C52:J52"/>
    <mergeCell ref="C53:J53"/>
    <mergeCell ref="C60:E60"/>
    <mergeCell ref="M60:O60"/>
    <mergeCell ref="C62:E62"/>
    <mergeCell ref="M62:O62"/>
    <mergeCell ref="M61:O61"/>
    <mergeCell ref="C54:J54"/>
  </mergeCells>
  <phoneticPr fontId="0" type="noConversion"/>
  <printOptions horizontalCentered="1" verticalCentered="1"/>
  <pageMargins left="0.31" right="0.25" top="0.17" bottom="0.17" header="0.17" footer="0.21"/>
  <pageSetup scale="7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312">
    <pageSetUpPr fitToPage="1"/>
  </sheetPr>
  <dimension ref="A1:AE59"/>
  <sheetViews>
    <sheetView showGridLines="0" zoomScaleNormal="75" zoomScaleSheetLayoutView="75" workbookViewId="0">
      <selection activeCell="C18" sqref="C18"/>
    </sheetView>
  </sheetViews>
  <sheetFormatPr defaultColWidth="7.85546875" defaultRowHeight="12.75"/>
  <cols>
    <col min="1" max="1" width="1.42578125" style="10" customWidth="1"/>
    <col min="2" max="2" width="3.42578125" style="10" customWidth="1"/>
    <col min="3" max="3" width="55.42578125" style="10" customWidth="1"/>
    <col min="4" max="4" width="15.85546875" style="10" customWidth="1"/>
    <col min="5" max="5" width="16.5703125" style="10" customWidth="1"/>
    <col min="6" max="6" width="1.42578125" style="10" customWidth="1"/>
    <col min="7" max="7" width="8.85546875" style="10" customWidth="1"/>
    <col min="8" max="8" width="7.7109375" style="10" customWidth="1"/>
    <col min="9" max="9" width="3.28515625" style="10" customWidth="1"/>
    <col min="10" max="10" width="16.42578125" style="10" customWidth="1"/>
    <col min="11" max="11" width="17.28515625" style="10" customWidth="1"/>
    <col min="12" max="12" width="1.42578125" style="10" customWidth="1"/>
    <col min="13" max="13" width="10.140625" style="10" customWidth="1"/>
    <col min="14" max="14" width="9.140625" style="10" customWidth="1"/>
    <col min="15" max="15" width="2.7109375" style="10" customWidth="1"/>
    <col min="16" max="16" width="9.42578125" style="10" customWidth="1"/>
    <col min="17" max="17" width="17.28515625" style="10" hidden="1" customWidth="1"/>
    <col min="18" max="18" width="14.28515625" style="10" hidden="1" customWidth="1"/>
    <col min="19" max="19" width="3.28515625" style="10" hidden="1" customWidth="1"/>
    <col min="20" max="26" width="7.85546875" style="10" customWidth="1"/>
    <col min="27" max="31" width="7.85546875" style="43" customWidth="1"/>
    <col min="32" max="16384" width="7.85546875" style="10"/>
  </cols>
  <sheetData>
    <row r="1" spans="1:28" ht="13.5" thickBot="1"/>
    <row r="2" spans="1:28" ht="13.5" thickTop="1">
      <c r="A2" s="40"/>
      <c r="B2" s="41"/>
      <c r="C2" s="41"/>
      <c r="D2" s="41"/>
      <c r="E2" s="41"/>
      <c r="F2" s="41"/>
      <c r="G2" s="41"/>
      <c r="H2" s="41"/>
      <c r="I2" s="41"/>
      <c r="J2" s="41"/>
      <c r="K2" s="41"/>
      <c r="L2" s="41"/>
      <c r="M2" s="41"/>
      <c r="N2" s="41"/>
      <c r="O2" s="42"/>
    </row>
    <row r="3" spans="1:28">
      <c r="A3" s="6"/>
      <c r="B3" s="43"/>
      <c r="C3" s="43"/>
      <c r="D3" s="43"/>
      <c r="E3" s="43"/>
      <c r="F3" s="43"/>
      <c r="G3" s="43"/>
      <c r="H3" s="43"/>
      <c r="I3" s="43"/>
      <c r="J3" s="43"/>
      <c r="K3" s="43"/>
      <c r="L3" s="43"/>
      <c r="M3" s="43"/>
      <c r="N3" s="43"/>
      <c r="O3" s="44"/>
    </row>
    <row r="4" spans="1:28">
      <c r="A4" s="251" t="s">
        <v>0</v>
      </c>
      <c r="B4" s="252"/>
      <c r="C4" s="252"/>
      <c r="D4" s="252"/>
      <c r="E4" s="252"/>
      <c r="F4" s="252"/>
      <c r="G4" s="252"/>
      <c r="H4" s="252"/>
      <c r="I4" s="252"/>
      <c r="J4" s="252"/>
      <c r="K4" s="252"/>
      <c r="L4" s="252"/>
      <c r="M4" s="252"/>
      <c r="N4" s="252"/>
      <c r="O4" s="1"/>
    </row>
    <row r="5" spans="1:28">
      <c r="A5" s="253" t="s">
        <v>33</v>
      </c>
      <c r="B5" s="254"/>
      <c r="C5" s="254"/>
      <c r="D5" s="254"/>
      <c r="E5" s="254"/>
      <c r="F5" s="254"/>
      <c r="G5" s="254"/>
      <c r="H5" s="254"/>
      <c r="I5" s="254"/>
      <c r="J5" s="254"/>
      <c r="K5" s="254"/>
      <c r="L5" s="254"/>
      <c r="M5" s="254"/>
      <c r="N5" s="254"/>
      <c r="O5" s="1"/>
    </row>
    <row r="6" spans="1:28">
      <c r="A6" s="260" t="s">
        <v>1</v>
      </c>
      <c r="B6" s="261"/>
      <c r="C6" s="261"/>
      <c r="D6" s="261"/>
      <c r="E6" s="261"/>
      <c r="F6" s="261"/>
      <c r="G6" s="261"/>
      <c r="H6" s="261"/>
      <c r="I6" s="261"/>
      <c r="J6" s="261"/>
      <c r="K6" s="261"/>
      <c r="L6" s="261"/>
      <c r="M6" s="261"/>
      <c r="N6" s="261"/>
      <c r="O6" s="1"/>
    </row>
    <row r="7" spans="1:28">
      <c r="A7" s="238" t="s">
        <v>8</v>
      </c>
      <c r="B7" s="237"/>
      <c r="C7" s="237"/>
      <c r="D7" s="237"/>
      <c r="E7" s="237"/>
      <c r="F7" s="237"/>
      <c r="G7" s="237"/>
      <c r="H7" s="237"/>
      <c r="I7" s="237"/>
      <c r="J7" s="237"/>
      <c r="K7" s="237"/>
      <c r="L7" s="237"/>
      <c r="M7" s="237"/>
      <c r="N7" s="237"/>
      <c r="O7" s="1"/>
    </row>
    <row r="8" spans="1:28" ht="6.95" customHeight="1">
      <c r="A8" s="102"/>
      <c r="B8" s="4"/>
      <c r="C8" s="4"/>
      <c r="D8" s="104"/>
      <c r="E8" s="104"/>
      <c r="F8" s="104"/>
      <c r="G8" s="104"/>
      <c r="H8" s="104"/>
      <c r="I8" s="104"/>
      <c r="J8" s="104"/>
      <c r="K8" s="104"/>
      <c r="L8" s="104"/>
      <c r="M8" s="104"/>
      <c r="N8" s="104"/>
      <c r="O8" s="1"/>
    </row>
    <row r="9" spans="1:28">
      <c r="A9" s="101"/>
      <c r="B9" s="4"/>
      <c r="C9" s="4"/>
      <c r="D9" s="257" t="s">
        <v>2</v>
      </c>
      <c r="E9" s="258"/>
      <c r="F9" s="258"/>
      <c r="G9" s="258"/>
      <c r="H9" s="259"/>
      <c r="I9" s="5"/>
      <c r="J9" s="257" t="s">
        <v>78</v>
      </c>
      <c r="K9" s="258"/>
      <c r="L9" s="258"/>
      <c r="M9" s="258"/>
      <c r="N9" s="259"/>
      <c r="O9" s="1"/>
      <c r="Q9" s="219" t="str">
        <f>+'Slide 1 Income Stmt'!M9</f>
        <v>Six MONTHS ENDED</v>
      </c>
      <c r="R9" s="214"/>
      <c r="S9" s="215"/>
    </row>
    <row r="10" spans="1:28">
      <c r="A10" s="102"/>
      <c r="B10" s="4"/>
      <c r="C10" s="94"/>
      <c r="D10" s="7">
        <f>+'Slide 1 Income Stmt'!D10</f>
        <v>41333</v>
      </c>
      <c r="E10" s="175">
        <f>+'Slide 1 Income Stmt'!E10</f>
        <v>40968</v>
      </c>
      <c r="F10" s="8"/>
      <c r="G10" s="255" t="s">
        <v>28</v>
      </c>
      <c r="H10" s="256"/>
      <c r="I10" s="9"/>
      <c r="J10" s="173">
        <f>+D10</f>
        <v>41333</v>
      </c>
      <c r="K10" s="174">
        <f>+E10</f>
        <v>40968</v>
      </c>
      <c r="L10" s="9"/>
      <c r="M10" s="255" t="s">
        <v>28</v>
      </c>
      <c r="N10" s="256"/>
      <c r="O10" s="1"/>
      <c r="Q10" s="75">
        <f>+'Slide 1 Income Stmt'!M10</f>
        <v>41243</v>
      </c>
      <c r="R10" s="76" t="str">
        <f>+'Slide 1 Income Stmt'!N10</f>
        <v>11/30/2011</v>
      </c>
      <c r="S10" s="176"/>
    </row>
    <row r="11" spans="1:28">
      <c r="A11" s="102"/>
      <c r="B11" s="100"/>
      <c r="C11" s="11"/>
      <c r="D11" s="12"/>
      <c r="E11" s="58"/>
      <c r="F11" s="5"/>
      <c r="G11" s="5"/>
      <c r="H11" s="14"/>
      <c r="I11" s="5"/>
      <c r="J11" s="86"/>
      <c r="K11" s="58"/>
      <c r="L11" s="15"/>
      <c r="M11" s="15"/>
      <c r="N11" s="16"/>
      <c r="O11" s="1"/>
      <c r="Q11" s="12"/>
      <c r="R11" s="15"/>
      <c r="S11" s="16"/>
    </row>
    <row r="12" spans="1:28">
      <c r="A12" s="102"/>
      <c r="B12" s="21" t="s">
        <v>66</v>
      </c>
      <c r="C12" s="17"/>
      <c r="D12" s="25"/>
      <c r="E12" s="4"/>
      <c r="F12" s="4"/>
      <c r="G12" s="4"/>
      <c r="H12" s="103"/>
      <c r="I12" s="100"/>
      <c r="J12" s="91"/>
      <c r="K12" s="4"/>
      <c r="L12" s="4"/>
      <c r="M12" s="4"/>
      <c r="N12" s="103"/>
      <c r="O12" s="1"/>
      <c r="Q12" s="45"/>
      <c r="R12" s="43"/>
      <c r="S12" s="46"/>
    </row>
    <row r="13" spans="1:28">
      <c r="A13" s="102"/>
      <c r="B13" s="21"/>
      <c r="C13" s="21" t="s">
        <v>3</v>
      </c>
      <c r="D13" s="169"/>
      <c r="E13" s="18"/>
      <c r="F13" s="5"/>
      <c r="G13" s="19"/>
      <c r="H13" s="77"/>
      <c r="I13" s="5"/>
      <c r="J13" s="87"/>
      <c r="K13" s="19"/>
      <c r="L13" s="5"/>
      <c r="M13" s="19"/>
      <c r="N13" s="77"/>
      <c r="O13" s="1"/>
      <c r="Q13" s="87"/>
      <c r="R13" s="18"/>
      <c r="S13" s="14"/>
      <c r="Z13" s="172"/>
      <c r="AA13" s="5"/>
      <c r="AB13" s="116"/>
    </row>
    <row r="14" spans="1:28">
      <c r="A14" s="102"/>
      <c r="B14" s="21"/>
      <c r="C14" s="168" t="s">
        <v>36</v>
      </c>
      <c r="D14" s="98">
        <f>+J14-Q14</f>
        <v>57.099999999999994</v>
      </c>
      <c r="E14" s="99">
        <f>+K14-R14</f>
        <v>72.300000000000011</v>
      </c>
      <c r="F14" s="96"/>
      <c r="G14" s="170">
        <f>D14-E14</f>
        <v>-15.200000000000017</v>
      </c>
      <c r="H14" s="77">
        <f t="shared" ref="H14:H18" si="0">IF(G14=0,"        N/A",IF(AND(D14&lt;0,E14&lt;0),"*",IF(OR(G14/ABS(E14)&gt;=2,G14/ABS(E14)&lt;=-1)," *",G14/ABS(E14))))</f>
        <v>-0.21023513139695732</v>
      </c>
      <c r="I14" s="100"/>
      <c r="J14" s="98">
        <v>167.5</v>
      </c>
      <c r="K14" s="170">
        <v>211</v>
      </c>
      <c r="L14" s="170"/>
      <c r="M14" s="170">
        <f>J14-K14</f>
        <v>-43.5</v>
      </c>
      <c r="N14" s="77">
        <f t="shared" ref="N14:N18" si="1">IF(M14=0,"        N/A",IF(AND(J14&lt;0,K14&lt;0),"*",IF(OR(M14/ABS(K14)&gt;=2,M14/ABS(K14)&lt;=-1)," *",M14/ABS(K14))))</f>
        <v>-0.20616113744075829</v>
      </c>
      <c r="O14" s="1"/>
      <c r="Q14" s="98">
        <v>110.4</v>
      </c>
      <c r="R14" s="170">
        <v>138.69999999999999</v>
      </c>
      <c r="S14" s="119"/>
      <c r="Z14" s="172"/>
      <c r="AA14" s="4"/>
      <c r="AB14" s="99"/>
    </row>
    <row r="15" spans="1:28">
      <c r="A15" s="102"/>
      <c r="B15" s="21"/>
      <c r="C15" s="168" t="s">
        <v>41</v>
      </c>
      <c r="D15" s="27">
        <f>+J15-Q15</f>
        <v>45.899999999999991</v>
      </c>
      <c r="E15" s="83">
        <f>+K15-+R15</f>
        <v>112</v>
      </c>
      <c r="F15" s="31"/>
      <c r="G15" s="62">
        <f>D15-E15</f>
        <v>-66.100000000000009</v>
      </c>
      <c r="H15" s="77">
        <f t="shared" si="0"/>
        <v>-0.59017857142857155</v>
      </c>
      <c r="I15" s="100"/>
      <c r="J15" s="88">
        <v>150.1</v>
      </c>
      <c r="K15" s="62">
        <v>240.2</v>
      </c>
      <c r="L15" s="62"/>
      <c r="M15" s="62">
        <f>J15-K15</f>
        <v>-90.1</v>
      </c>
      <c r="N15" s="77">
        <f t="shared" si="1"/>
        <v>-0.37510407993338885</v>
      </c>
      <c r="O15" s="1"/>
      <c r="Q15" s="88">
        <v>104.2</v>
      </c>
      <c r="R15" s="62">
        <v>128.19999999999999</v>
      </c>
      <c r="S15" s="119"/>
      <c r="T15" s="96"/>
      <c r="U15" s="43"/>
      <c r="Z15" s="172"/>
      <c r="AA15" s="4"/>
      <c r="AB15" s="62"/>
    </row>
    <row r="16" spans="1:28">
      <c r="A16" s="102"/>
      <c r="B16" s="21"/>
      <c r="C16" s="168" t="s">
        <v>37</v>
      </c>
      <c r="D16" s="112">
        <f>+J16-Q16</f>
        <v>86.4</v>
      </c>
      <c r="E16" s="113">
        <f>+K16-+R16</f>
        <v>84.500000000000028</v>
      </c>
      <c r="F16" s="31"/>
      <c r="G16" s="62">
        <f>D16-E16</f>
        <v>1.8999999999999773</v>
      </c>
      <c r="H16" s="77">
        <f t="shared" si="0"/>
        <v>2.2485207100591438E-2</v>
      </c>
      <c r="I16" s="100"/>
      <c r="J16" s="89">
        <v>293</v>
      </c>
      <c r="K16" s="113">
        <v>288.10000000000002</v>
      </c>
      <c r="L16" s="62"/>
      <c r="M16" s="62">
        <f t="shared" ref="M16:M17" si="2">J16-K16</f>
        <v>4.8999999999999773</v>
      </c>
      <c r="N16" s="77">
        <f t="shared" si="1"/>
        <v>1.7007983339118283E-2</v>
      </c>
      <c r="O16" s="1"/>
      <c r="Q16" s="89">
        <v>206.6</v>
      </c>
      <c r="R16" s="113">
        <v>203.6</v>
      </c>
      <c r="S16" s="119"/>
      <c r="T16" s="96"/>
      <c r="U16" s="43"/>
      <c r="Z16" s="172"/>
      <c r="AA16" s="4"/>
      <c r="AB16" s="62"/>
    </row>
    <row r="17" spans="1:28">
      <c r="A17" s="102"/>
      <c r="B17" s="21"/>
      <c r="C17" s="100" t="s">
        <v>38</v>
      </c>
      <c r="D17" s="88">
        <f>SUM(D14:D16)</f>
        <v>189.39999999999998</v>
      </c>
      <c r="E17" s="62">
        <f>SUM(E14:E16)</f>
        <v>268.80000000000007</v>
      </c>
      <c r="F17" s="31"/>
      <c r="G17" s="62">
        <f>D17-E17</f>
        <v>-79.400000000000091</v>
      </c>
      <c r="H17" s="77">
        <f t="shared" si="0"/>
        <v>-0.29538690476190504</v>
      </c>
      <c r="I17" s="5"/>
      <c r="J17" s="88">
        <f>SUM(J14:J16)</f>
        <v>610.6</v>
      </c>
      <c r="K17" s="62">
        <f>SUM(K14:K16)</f>
        <v>739.3</v>
      </c>
      <c r="L17" s="62"/>
      <c r="M17" s="62">
        <f t="shared" si="2"/>
        <v>-128.69999999999993</v>
      </c>
      <c r="N17" s="77">
        <f t="shared" si="1"/>
        <v>-0.17408359258758277</v>
      </c>
      <c r="O17" s="1"/>
      <c r="Q17" s="88">
        <v>421.20000000000005</v>
      </c>
      <c r="R17" s="62">
        <v>470.5</v>
      </c>
      <c r="S17" s="119"/>
      <c r="T17" s="96"/>
      <c r="U17" s="43"/>
      <c r="Z17" s="172"/>
      <c r="AA17" s="5"/>
      <c r="AB17" s="62"/>
    </row>
    <row r="18" spans="1:28">
      <c r="A18" s="102"/>
      <c r="B18" s="4"/>
      <c r="C18" s="21" t="s">
        <v>54</v>
      </c>
      <c r="D18" s="89">
        <f>+J18-Q18</f>
        <v>-10.1</v>
      </c>
      <c r="E18" s="92">
        <f>+K18-R18</f>
        <v>12.200000000000003</v>
      </c>
      <c r="F18" s="31"/>
      <c r="G18" s="62">
        <f>D18-E18</f>
        <v>-22.300000000000004</v>
      </c>
      <c r="H18" s="77" t="str">
        <f t="shared" si="0"/>
        <v xml:space="preserve"> *</v>
      </c>
      <c r="I18" s="31"/>
      <c r="J18" s="89">
        <v>3.6</v>
      </c>
      <c r="K18" s="92">
        <v>70.7</v>
      </c>
      <c r="L18" s="20"/>
      <c r="M18" s="20">
        <f>J18-K18</f>
        <v>-67.100000000000009</v>
      </c>
      <c r="N18" s="77">
        <f t="shared" si="1"/>
        <v>-0.94908062234794921</v>
      </c>
      <c r="O18" s="1"/>
      <c r="Q18" s="89">
        <v>13.7</v>
      </c>
      <c r="R18" s="92">
        <v>58.5</v>
      </c>
      <c r="S18" s="119"/>
      <c r="T18" s="96"/>
      <c r="U18" s="43"/>
      <c r="Z18" s="172"/>
      <c r="AA18" s="5"/>
      <c r="AB18" s="62"/>
    </row>
    <row r="19" spans="1:28">
      <c r="A19" s="102"/>
      <c r="B19" s="4"/>
      <c r="C19" s="21" t="s">
        <v>9</v>
      </c>
      <c r="D19" s="114" t="str">
        <f>IF(D18/D17&lt;0,"*  ",D18/D17)</f>
        <v xml:space="preserve">*  </v>
      </c>
      <c r="E19" s="115">
        <f>IF(E18/E17&lt;0,"*  ",E18/E17)</f>
        <v>4.538690476190476E-2</v>
      </c>
      <c r="F19" s="31"/>
      <c r="G19" s="62"/>
      <c r="H19" s="28"/>
      <c r="I19" s="31"/>
      <c r="J19" s="114">
        <f>IF(J18/J17&lt;0,"*  ",J18/J17)</f>
        <v>5.8958401572224038E-3</v>
      </c>
      <c r="K19" s="115">
        <f>IF(K18/K17&lt;0,"*  ",K18/K17)</f>
        <v>9.5631002299472481E-2</v>
      </c>
      <c r="L19" s="62"/>
      <c r="M19" s="62"/>
      <c r="N19" s="28"/>
      <c r="O19" s="1"/>
      <c r="Q19" s="114">
        <v>3.2526115859449187E-2</v>
      </c>
      <c r="R19" s="115">
        <v>0.12433581296493093</v>
      </c>
      <c r="S19" s="67"/>
      <c r="U19" s="43"/>
      <c r="Z19" s="172"/>
      <c r="AA19" s="5"/>
      <c r="AB19" s="116"/>
    </row>
    <row r="20" spans="1:28" ht="6.6" customHeight="1">
      <c r="A20" s="102"/>
      <c r="B20" s="4"/>
      <c r="C20" s="168"/>
      <c r="D20" s="98"/>
      <c r="E20" s="99"/>
      <c r="F20" s="96"/>
      <c r="G20" s="99"/>
      <c r="H20" s="77"/>
      <c r="I20" s="207"/>
      <c r="J20" s="98"/>
      <c r="K20" s="99"/>
      <c r="L20" s="170"/>
      <c r="M20" s="170"/>
      <c r="N20" s="77"/>
      <c r="O20" s="1"/>
      <c r="Q20" s="98"/>
      <c r="R20" s="99"/>
      <c r="S20" s="119"/>
      <c r="U20" s="43"/>
      <c r="Z20" s="172"/>
      <c r="AA20" s="4"/>
      <c r="AB20" s="99"/>
    </row>
    <row r="21" spans="1:28" ht="12.75" customHeight="1">
      <c r="A21" s="102"/>
      <c r="B21" s="4" t="s">
        <v>56</v>
      </c>
      <c r="C21" s="168"/>
      <c r="D21" s="27"/>
      <c r="E21" s="171"/>
      <c r="F21" s="5"/>
      <c r="G21" s="20"/>
      <c r="H21" s="77"/>
      <c r="I21" s="100"/>
      <c r="J21" s="88"/>
      <c r="K21" s="171"/>
      <c r="L21" s="20"/>
      <c r="M21" s="20"/>
      <c r="N21" s="77"/>
      <c r="O21" s="1"/>
      <c r="Q21" s="88"/>
      <c r="R21" s="171"/>
      <c r="S21" s="46"/>
      <c r="U21" s="43"/>
      <c r="Z21" s="172"/>
      <c r="AA21" s="4"/>
      <c r="AB21" s="62"/>
    </row>
    <row r="22" spans="1:28">
      <c r="A22" s="102"/>
      <c r="B22" s="4"/>
      <c r="C22" s="21" t="s">
        <v>3</v>
      </c>
      <c r="D22" s="27">
        <f>+J22-Q22</f>
        <v>41.800000000000011</v>
      </c>
      <c r="E22" s="83">
        <f>+K22-+R22</f>
        <v>40</v>
      </c>
      <c r="F22" s="31"/>
      <c r="G22" s="62">
        <f>D22-E22</f>
        <v>1.8000000000000114</v>
      </c>
      <c r="H22" s="77">
        <f>IF(G22=0,"        N/A",IF(AND(D22&lt;0,E22&lt;0),"*",IF(OR(G22/ABS(E22)&gt;=2,G22/ABS(E22)&lt;=-1)," *",G22/ABS(E22))))</f>
        <v>4.5000000000000283E-2</v>
      </c>
      <c r="I22" s="31"/>
      <c r="J22" s="88">
        <v>174</v>
      </c>
      <c r="K22" s="83">
        <v>202</v>
      </c>
      <c r="L22" s="62"/>
      <c r="M22" s="62">
        <f>J22-K22</f>
        <v>-28</v>
      </c>
      <c r="N22" s="77">
        <f>IF(M22=0,"        N/A",IF(AND(J22&lt;0,K22&lt;0),"*",IF(OR(M22/ABS(K22)&gt;=2,M22/ABS(K22)&lt;=-1)," *",M22/ABS(K22))))</f>
        <v>-0.13861386138613863</v>
      </c>
      <c r="O22" s="1"/>
      <c r="Q22" s="88">
        <v>132.19999999999999</v>
      </c>
      <c r="R22" s="83">
        <v>162</v>
      </c>
      <c r="S22" s="67"/>
      <c r="U22" s="43"/>
    </row>
    <row r="23" spans="1:28">
      <c r="A23" s="102"/>
      <c r="B23" s="4"/>
      <c r="C23" s="21" t="s">
        <v>54</v>
      </c>
      <c r="D23" s="89">
        <f>+J23-Q23</f>
        <v>-3.5</v>
      </c>
      <c r="E23" s="92">
        <f>+K23-R23</f>
        <v>-5.8999999999999986</v>
      </c>
      <c r="F23" s="31"/>
      <c r="G23" s="62">
        <f>D23-E23</f>
        <v>2.3999999999999986</v>
      </c>
      <c r="H23" s="77" t="str">
        <f>IF(G23=0,"        N/A",IF(AND(D23&lt;0,E23&lt;0),"*",IF(OR(G23/ABS(E23)&gt;=2,G23/ABS(E23)&lt;=-1)," *",G23/ABS(E23))))</f>
        <v>*</v>
      </c>
      <c r="I23" s="31"/>
      <c r="J23" s="89">
        <v>26.6</v>
      </c>
      <c r="K23" s="92">
        <v>47.5</v>
      </c>
      <c r="L23" s="62"/>
      <c r="M23" s="62">
        <f>J23-K23</f>
        <v>-20.9</v>
      </c>
      <c r="N23" s="77">
        <f>IF(M23=0,"        N/A",IF(AND(J23&lt;0,K23&lt;0),"*",IF(OR(M23/ABS(K23)&gt;=2,M23/ABS(K23)&lt;=-1)," *",M23/ABS(K23))))</f>
        <v>-0.43999999999999995</v>
      </c>
      <c r="O23" s="1"/>
      <c r="P23" s="200"/>
      <c r="Q23" s="89">
        <v>30.1</v>
      </c>
      <c r="R23" s="92">
        <v>53.4</v>
      </c>
      <c r="S23" s="67"/>
    </row>
    <row r="24" spans="1:28">
      <c r="A24" s="102"/>
      <c r="B24" s="4"/>
      <c r="C24" s="21" t="s">
        <v>9</v>
      </c>
      <c r="D24" s="114" t="str">
        <f>IF(D23/D22&lt;0,"*  ",D23/D22)</f>
        <v xml:space="preserve">*  </v>
      </c>
      <c r="E24" s="115" t="str">
        <f>IF(E23/E22&lt;0,"*  ",E23/E22)</f>
        <v xml:space="preserve">*  </v>
      </c>
      <c r="F24" s="31"/>
      <c r="G24" s="62"/>
      <c r="H24" s="77"/>
      <c r="I24" s="31"/>
      <c r="J24" s="114">
        <f>IF(J23/J22&lt;0,"*  ",J23/J22)</f>
        <v>0.15287356321839082</v>
      </c>
      <c r="K24" s="115">
        <f>IF(K23/K22&lt;0,"*  ",K23/K22)</f>
        <v>0.23514851485148514</v>
      </c>
      <c r="L24" s="62"/>
      <c r="M24" s="62"/>
      <c r="N24" s="77"/>
      <c r="O24" s="1"/>
      <c r="Q24" s="114">
        <v>0.22768532526475041</v>
      </c>
      <c r="R24" s="115">
        <v>0.32962962962962961</v>
      </c>
      <c r="S24" s="67"/>
    </row>
    <row r="25" spans="1:28" ht="6.6" customHeight="1">
      <c r="A25" s="102"/>
      <c r="B25" s="4"/>
      <c r="C25" s="168"/>
      <c r="D25" s="98"/>
      <c r="E25" s="99"/>
      <c r="F25" s="96"/>
      <c r="G25" s="99"/>
      <c r="H25" s="77"/>
      <c r="I25" s="207"/>
      <c r="J25" s="98"/>
      <c r="K25" s="99"/>
      <c r="L25" s="170"/>
      <c r="M25" s="170"/>
      <c r="N25" s="77"/>
      <c r="O25" s="1"/>
      <c r="Q25" s="98"/>
      <c r="R25" s="99"/>
      <c r="S25" s="119"/>
      <c r="U25" s="43"/>
      <c r="Z25" s="172"/>
      <c r="AA25" s="4"/>
      <c r="AB25" s="99"/>
    </row>
    <row r="26" spans="1:28" ht="12.75" customHeight="1">
      <c r="A26" s="102"/>
      <c r="B26" s="4" t="s">
        <v>57</v>
      </c>
      <c r="C26" s="168"/>
      <c r="D26" s="27"/>
      <c r="E26" s="171"/>
      <c r="F26" s="5"/>
      <c r="G26" s="20"/>
      <c r="H26" s="77"/>
      <c r="I26" s="100"/>
      <c r="J26" s="88"/>
      <c r="K26" s="171"/>
      <c r="L26" s="20"/>
      <c r="M26" s="20"/>
      <c r="N26" s="77"/>
      <c r="O26" s="1"/>
      <c r="Q26" s="88"/>
      <c r="R26" s="171"/>
      <c r="S26" s="46"/>
      <c r="U26" s="43"/>
      <c r="Z26" s="172"/>
      <c r="AA26" s="4"/>
      <c r="AB26" s="62"/>
    </row>
    <row r="27" spans="1:28">
      <c r="A27" s="102"/>
      <c r="B27" s="4"/>
      <c r="C27" s="21" t="s">
        <v>3</v>
      </c>
      <c r="D27" s="27">
        <f>+J27-Q27</f>
        <v>43.200000000000017</v>
      </c>
      <c r="E27" s="83">
        <f>+K27-+R27</f>
        <v>38.199999999999989</v>
      </c>
      <c r="F27" s="31"/>
      <c r="G27" s="62">
        <f>D27-E27</f>
        <v>5.0000000000000284</v>
      </c>
      <c r="H27" s="77">
        <f t="shared" ref="H27:H28" si="3">IF(G27=0,"        N/A",IF(AND(D27&lt;0,E27&lt;0),"*",IF(OR(G27/ABS(E27)&gt;=2,G27/ABS(E27)&lt;=-1)," *",G27/ABS(E27))))</f>
        <v>0.13089005235602172</v>
      </c>
      <c r="I27" s="31"/>
      <c r="J27" s="88">
        <v>134.30000000000001</v>
      </c>
      <c r="K27" s="83">
        <v>142.6</v>
      </c>
      <c r="L27" s="62"/>
      <c r="M27" s="62">
        <f>J27-K27</f>
        <v>-8.2999999999999829</v>
      </c>
      <c r="N27" s="77">
        <f t="shared" ref="N27:N28" si="4">IF(M27=0,"        N/A",IF(AND(J27&lt;0,K27&lt;0),"*",IF(OR(M27/ABS(K27)&gt;=2,M27/ABS(K27)&lt;=-1)," *",M27/ABS(K27))))</f>
        <v>-5.8204768583450091E-2</v>
      </c>
      <c r="O27" s="1"/>
      <c r="Q27" s="88">
        <v>91.1</v>
      </c>
      <c r="R27" s="83">
        <v>104.4</v>
      </c>
      <c r="S27" s="67"/>
      <c r="U27" s="43"/>
    </row>
    <row r="28" spans="1:28">
      <c r="A28" s="102"/>
      <c r="B28" s="4"/>
      <c r="C28" s="21" t="s">
        <v>54</v>
      </c>
      <c r="D28" s="89">
        <f>+J28-Q28</f>
        <v>-0.20000000000000018</v>
      </c>
      <c r="E28" s="92">
        <f>+K28-R28</f>
        <v>-3.4000000000000004</v>
      </c>
      <c r="F28" s="31"/>
      <c r="G28" s="62">
        <f>D28-E28</f>
        <v>3.2</v>
      </c>
      <c r="H28" s="77" t="str">
        <f t="shared" si="3"/>
        <v>*</v>
      </c>
      <c r="I28" s="31"/>
      <c r="J28" s="89">
        <v>4.5999999999999996</v>
      </c>
      <c r="K28" s="92">
        <v>9</v>
      </c>
      <c r="L28" s="62"/>
      <c r="M28" s="62">
        <f>J28-K28</f>
        <v>-4.4000000000000004</v>
      </c>
      <c r="N28" s="77">
        <f t="shared" si="4"/>
        <v>-0.48888888888888893</v>
      </c>
      <c r="O28" s="1"/>
      <c r="Q28" s="89">
        <v>4.8</v>
      </c>
      <c r="R28" s="92">
        <v>12.4</v>
      </c>
      <c r="S28" s="67"/>
    </row>
    <row r="29" spans="1:28">
      <c r="A29" s="102"/>
      <c r="B29" s="4"/>
      <c r="C29" s="21" t="s">
        <v>9</v>
      </c>
      <c r="D29" s="114" t="str">
        <f>IF(D28/D27&lt;0,"*  ",D28/D27)</f>
        <v xml:space="preserve">*  </v>
      </c>
      <c r="E29" s="115" t="str">
        <f>IF(E28/E27&lt;0,"*  ",E28/E27)</f>
        <v xml:space="preserve">*  </v>
      </c>
      <c r="F29" s="31"/>
      <c r="G29" s="62"/>
      <c r="H29" s="28"/>
      <c r="I29" s="31"/>
      <c r="J29" s="114">
        <f>IF(J28/J27&lt;0,"*  ",J28/J27)</f>
        <v>3.425167535368577E-2</v>
      </c>
      <c r="K29" s="115">
        <f>IF(K28/K27&lt;0,"*  ",K28/K27)</f>
        <v>6.311360448807854E-2</v>
      </c>
      <c r="L29" s="62"/>
      <c r="M29" s="62"/>
      <c r="N29" s="28"/>
      <c r="O29" s="1"/>
      <c r="Q29" s="114">
        <v>5.2689352360043906E-2</v>
      </c>
      <c r="R29" s="115">
        <v>0.11877394636015326</v>
      </c>
      <c r="S29" s="67"/>
    </row>
    <row r="30" spans="1:28" ht="6.6" customHeight="1">
      <c r="A30" s="102"/>
      <c r="B30" s="4"/>
      <c r="C30" s="13"/>
      <c r="D30" s="88"/>
      <c r="E30" s="62"/>
      <c r="F30" s="31"/>
      <c r="G30" s="62"/>
      <c r="H30" s="67"/>
      <c r="I30" s="31"/>
      <c r="J30" s="88"/>
      <c r="K30" s="62"/>
      <c r="L30" s="62"/>
      <c r="M30" s="62"/>
      <c r="N30" s="67"/>
      <c r="O30" s="1"/>
      <c r="Q30" s="88"/>
      <c r="R30" s="62"/>
      <c r="S30" s="67"/>
    </row>
    <row r="31" spans="1:28">
      <c r="A31" s="102"/>
      <c r="B31" s="4" t="s">
        <v>51</v>
      </c>
      <c r="C31" s="21"/>
      <c r="D31" s="88"/>
      <c r="E31" s="62"/>
      <c r="F31" s="31"/>
      <c r="G31" s="62"/>
      <c r="H31" s="28"/>
      <c r="I31" s="31"/>
      <c r="J31" s="88"/>
      <c r="K31" s="62"/>
      <c r="L31" s="62"/>
      <c r="M31" s="62"/>
      <c r="N31" s="28"/>
      <c r="O31" s="1"/>
      <c r="Q31" s="88"/>
      <c r="R31" s="62"/>
      <c r="S31" s="67"/>
    </row>
    <row r="32" spans="1:28">
      <c r="A32" s="102"/>
      <c r="B32" s="4"/>
      <c r="C32" s="21" t="s">
        <v>3</v>
      </c>
      <c r="D32" s="27">
        <f>+J32-Q32</f>
        <v>94.4</v>
      </c>
      <c r="E32" s="83">
        <f>+K32-+R32</f>
        <v>105.59999999999997</v>
      </c>
      <c r="F32" s="31"/>
      <c r="G32" s="62">
        <f>D32-E32</f>
        <v>-11.19999999999996</v>
      </c>
      <c r="H32" s="77">
        <f t="shared" ref="H32:H33" si="5">IF(G32=0,"        N/A",IF(AND(D32&lt;0,E32&lt;0),"*",IF(OR(G32/ABS(E32)&gt;=2,G32/ABS(E32)&lt;=-1)," *",G32/ABS(E32))))</f>
        <v>-0.10606060606060572</v>
      </c>
      <c r="I32" s="31"/>
      <c r="J32" s="88">
        <v>328.3</v>
      </c>
      <c r="K32" s="83">
        <v>337.4</v>
      </c>
      <c r="L32" s="62"/>
      <c r="M32" s="62">
        <f>J32-K32</f>
        <v>-9.0999999999999659</v>
      </c>
      <c r="N32" s="77">
        <f t="shared" ref="N32:N33" si="6">IF(M32=0,"        N/A",IF(AND(J32&lt;0,K32&lt;0),"*",IF(OR(M32/ABS(K32)&gt;=2,M32/ABS(K32)&lt;=-1)," *",M32/ABS(K32))))</f>
        <v>-2.6970954356846374E-2</v>
      </c>
      <c r="O32" s="1"/>
      <c r="Q32" s="88">
        <v>233.9</v>
      </c>
      <c r="R32" s="83">
        <v>231.8</v>
      </c>
      <c r="S32" s="67"/>
    </row>
    <row r="33" spans="1:19">
      <c r="A33" s="102"/>
      <c r="B33" s="4"/>
      <c r="C33" s="21" t="s">
        <v>54</v>
      </c>
      <c r="D33" s="89">
        <f>+J33-Q33</f>
        <v>2</v>
      </c>
      <c r="E33" s="92">
        <f>+K33-R33</f>
        <v>4.3000000000000007</v>
      </c>
      <c r="F33" s="31"/>
      <c r="G33" s="62">
        <f>D33-E33</f>
        <v>-2.3000000000000007</v>
      </c>
      <c r="H33" s="77">
        <f t="shared" si="5"/>
        <v>-0.53488372093023262</v>
      </c>
      <c r="I33" s="31"/>
      <c r="J33" s="89">
        <v>29.5</v>
      </c>
      <c r="K33" s="92">
        <v>30.8</v>
      </c>
      <c r="L33" s="62"/>
      <c r="M33" s="62">
        <f>J33-K33</f>
        <v>-1.3000000000000007</v>
      </c>
      <c r="N33" s="77">
        <f t="shared" si="6"/>
        <v>-4.2207792207792229E-2</v>
      </c>
      <c r="O33" s="1"/>
      <c r="Q33" s="89">
        <v>27.5</v>
      </c>
      <c r="R33" s="92">
        <v>26.5</v>
      </c>
      <c r="S33" s="67"/>
    </row>
    <row r="34" spans="1:19">
      <c r="A34" s="102"/>
      <c r="B34" s="4"/>
      <c r="C34" s="21" t="s">
        <v>9</v>
      </c>
      <c r="D34" s="114">
        <f>IF(D33/D32&lt;0,"*  ",D33/D32)</f>
        <v>2.1186440677966101E-2</v>
      </c>
      <c r="E34" s="115">
        <f>IF(E33/E32&lt;0,"*  ",E33/E32)</f>
        <v>4.0719696969696989E-2</v>
      </c>
      <c r="F34" s="31"/>
      <c r="G34" s="62"/>
      <c r="H34" s="28"/>
      <c r="I34" s="31"/>
      <c r="J34" s="114">
        <f>IF(J33/J32&lt;0,"*  ",J33/J32)</f>
        <v>8.9856838257691127E-2</v>
      </c>
      <c r="K34" s="115">
        <f>IF(K33/K32&lt;0,"*  ",K33/K32)</f>
        <v>9.1286307053941917E-2</v>
      </c>
      <c r="L34" s="62"/>
      <c r="M34" s="62"/>
      <c r="N34" s="28"/>
      <c r="O34" s="1"/>
      <c r="Q34" s="114">
        <v>0.11757161179991449</v>
      </c>
      <c r="R34" s="115">
        <v>0.11432269197584123</v>
      </c>
      <c r="S34" s="67"/>
    </row>
    <row r="35" spans="1:19" ht="6.95" customHeight="1">
      <c r="A35" s="102"/>
      <c r="B35" s="4"/>
      <c r="C35" s="13"/>
      <c r="D35" s="88"/>
      <c r="E35" s="62"/>
      <c r="F35" s="31"/>
      <c r="G35" s="62"/>
      <c r="H35" s="67"/>
      <c r="I35" s="31"/>
      <c r="J35" s="88"/>
      <c r="K35" s="62"/>
      <c r="L35" s="62"/>
      <c r="M35" s="62"/>
      <c r="N35" s="67"/>
      <c r="O35" s="1"/>
      <c r="Q35" s="88"/>
      <c r="R35" s="62"/>
      <c r="S35" s="67"/>
    </row>
    <row r="36" spans="1:19">
      <c r="A36" s="102"/>
      <c r="B36" s="4" t="s">
        <v>72</v>
      </c>
      <c r="C36" s="21"/>
      <c r="D36" s="88"/>
      <c r="E36" s="62"/>
      <c r="F36" s="31"/>
      <c r="G36" s="62"/>
      <c r="H36" s="28"/>
      <c r="I36" s="31"/>
      <c r="J36" s="88"/>
      <c r="K36" s="62"/>
      <c r="L36" s="62"/>
      <c r="M36" s="62"/>
      <c r="N36" s="28"/>
      <c r="O36" s="1"/>
      <c r="Q36" s="88"/>
      <c r="R36" s="62"/>
      <c r="S36" s="67"/>
    </row>
    <row r="37" spans="1:19">
      <c r="A37" s="102"/>
      <c r="B37" s="4"/>
      <c r="C37" s="21" t="s">
        <v>3</v>
      </c>
      <c r="D37" s="27">
        <f>+J37-Q37</f>
        <v>11.700000000000003</v>
      </c>
      <c r="E37" s="83">
        <f>+K37-+R37</f>
        <v>14.399999999999999</v>
      </c>
      <c r="F37" s="31"/>
      <c r="G37" s="62">
        <f>D37-E37</f>
        <v>-2.6999999999999957</v>
      </c>
      <c r="H37" s="77">
        <f t="shared" ref="H37:H38" si="7">IF(G37=0,"        N/A",IF(AND(D37&lt;0,E37&lt;0),"*",IF(OR(G37/ABS(E37)&gt;=2,G37/ABS(E37)&lt;=-1)," *",G37/ABS(E37))))</f>
        <v>-0.18749999999999972</v>
      </c>
      <c r="I37" s="31"/>
      <c r="J37" s="88">
        <v>43.1</v>
      </c>
      <c r="K37" s="83">
        <v>49</v>
      </c>
      <c r="L37" s="62"/>
      <c r="M37" s="62">
        <f>J37-K37</f>
        <v>-5.8999999999999986</v>
      </c>
      <c r="N37" s="77">
        <f t="shared" ref="N37:N38" si="8">IF(M37=0,"        N/A",IF(AND(J37&lt;0,K37&lt;0),"*",IF(OR(M37/ABS(K37)&gt;=2,M37/ABS(K37)&lt;=-1)," *",M37/ABS(K37))))</f>
        <v>-0.1204081632653061</v>
      </c>
      <c r="O37" s="1"/>
      <c r="Q37" s="88">
        <v>31.4</v>
      </c>
      <c r="R37" s="83">
        <v>34.6</v>
      </c>
      <c r="S37" s="67"/>
    </row>
    <row r="38" spans="1:19">
      <c r="A38" s="102"/>
      <c r="B38" s="4"/>
      <c r="C38" s="21" t="s">
        <v>54</v>
      </c>
      <c r="D38" s="89">
        <f>+J38-Q38</f>
        <v>-2.2999999999999998</v>
      </c>
      <c r="E38" s="92">
        <f>+K38-R38</f>
        <v>-1.1999999999999997</v>
      </c>
      <c r="F38" s="31"/>
      <c r="G38" s="62">
        <f>D38-E38</f>
        <v>-1.1000000000000001</v>
      </c>
      <c r="H38" s="77" t="str">
        <f t="shared" si="7"/>
        <v>*</v>
      </c>
      <c r="I38" s="31"/>
      <c r="J38" s="89">
        <v>-0.9</v>
      </c>
      <c r="K38" s="92">
        <v>-3.3</v>
      </c>
      <c r="L38" s="62"/>
      <c r="M38" s="62">
        <f>J38-K38</f>
        <v>2.4</v>
      </c>
      <c r="N38" s="77" t="str">
        <f t="shared" si="8"/>
        <v>*</v>
      </c>
      <c r="O38" s="1"/>
      <c r="Q38" s="89">
        <v>1.4</v>
      </c>
      <c r="R38" s="92">
        <v>-2.1</v>
      </c>
      <c r="S38" s="67"/>
    </row>
    <row r="39" spans="1:19">
      <c r="A39" s="102"/>
      <c r="B39" s="4"/>
      <c r="C39" s="21" t="s">
        <v>9</v>
      </c>
      <c r="D39" s="114" t="str">
        <f>IF(D38/D37&lt;0,"*  ",D38/D37)</f>
        <v xml:space="preserve">*  </v>
      </c>
      <c r="E39" s="115" t="str">
        <f>IF(E38/E37&lt;0,"*  ",E38/E37)</f>
        <v xml:space="preserve">*  </v>
      </c>
      <c r="F39" s="31"/>
      <c r="G39" s="62"/>
      <c r="H39" s="28"/>
      <c r="I39" s="31"/>
      <c r="J39" s="114" t="str">
        <f>IF(J38/J37&lt;0,"*  ",J38/J37)</f>
        <v xml:space="preserve">*  </v>
      </c>
      <c r="K39" s="115" t="str">
        <f>IF(K38/K37&lt;0,"*  ",K38/K37)</f>
        <v xml:space="preserve">*  </v>
      </c>
      <c r="L39" s="62"/>
      <c r="M39" s="62"/>
      <c r="N39" s="28"/>
      <c r="O39" s="1"/>
      <c r="Q39" s="114">
        <v>4.4585987261146494E-2</v>
      </c>
      <c r="R39" s="115">
        <v>-6.0693641618497107E-2</v>
      </c>
      <c r="S39" s="67"/>
    </row>
    <row r="40" spans="1:19" ht="6.95" customHeight="1">
      <c r="A40" s="102"/>
      <c r="B40" s="4"/>
      <c r="C40" s="13"/>
      <c r="D40" s="88"/>
      <c r="E40" s="62"/>
      <c r="F40" s="31"/>
      <c r="G40" s="62"/>
      <c r="H40" s="67"/>
      <c r="I40" s="31"/>
      <c r="J40" s="88"/>
      <c r="K40" s="62"/>
      <c r="L40" s="62"/>
      <c r="M40" s="62"/>
      <c r="N40" s="67"/>
      <c r="O40" s="1"/>
      <c r="Q40" s="88"/>
      <c r="R40" s="62"/>
      <c r="S40" s="67"/>
    </row>
    <row r="41" spans="1:19">
      <c r="A41" s="102"/>
      <c r="B41" s="4" t="s">
        <v>73</v>
      </c>
      <c r="C41" s="21"/>
      <c r="D41" s="89">
        <f>+J41-Q41</f>
        <v>13.600000000000001</v>
      </c>
      <c r="E41" s="92">
        <f>+K41-R41</f>
        <v>17.899999999999999</v>
      </c>
      <c r="F41" s="31"/>
      <c r="G41" s="92">
        <f>-(D41-E41)</f>
        <v>4.2999999999999972</v>
      </c>
      <c r="H41" s="77">
        <f t="shared" ref="H41:H43" si="9">IF(G41=0,"        N/A",IF(AND(D41&lt;0,E41&lt;0),"*",IF(OR(G41/ABS(E41)&gt;=2,G41/ABS(E41)&lt;=-1)," *",G41/ABS(E41))))</f>
        <v>0.2402234636871507</v>
      </c>
      <c r="I41" s="31"/>
      <c r="J41" s="89">
        <v>37.700000000000003</v>
      </c>
      <c r="K41" s="92">
        <v>59.8</v>
      </c>
      <c r="L41" s="92"/>
      <c r="M41" s="92">
        <f>-(J41-K41)</f>
        <v>22.099999999999994</v>
      </c>
      <c r="N41" s="77">
        <f t="shared" ref="N41:N43" si="10">IF(M41=0,"        N/A",IF(AND(J41&lt;0,K41&lt;0),"*",IF(OR(M41/ABS(K41)&gt;=2,M41/ABS(K41)&lt;=-1)," *",M41/ABS(K41))))</f>
        <v>0.36956521739130427</v>
      </c>
      <c r="O41" s="1"/>
      <c r="Q41" s="89">
        <v>24.1</v>
      </c>
      <c r="R41" s="92">
        <v>41.9</v>
      </c>
      <c r="S41" s="67"/>
    </row>
    <row r="42" spans="1:19" ht="6.95" customHeight="1">
      <c r="A42" s="102"/>
      <c r="B42" s="4"/>
      <c r="C42" s="13"/>
      <c r="D42" s="88"/>
      <c r="E42" s="62"/>
      <c r="F42" s="31"/>
      <c r="G42" s="62"/>
      <c r="H42" s="67"/>
      <c r="I42" s="31"/>
      <c r="J42" s="88"/>
      <c r="K42" s="62"/>
      <c r="L42" s="62"/>
      <c r="M42" s="62"/>
      <c r="N42" s="67"/>
      <c r="O42" s="1"/>
      <c r="Q42" s="88"/>
      <c r="R42" s="62"/>
      <c r="S42" s="67"/>
    </row>
    <row r="43" spans="1:19" ht="13.5" customHeight="1" thickBot="1">
      <c r="A43" s="102"/>
      <c r="B43" s="21" t="s">
        <v>63</v>
      </c>
      <c r="C43" s="21"/>
      <c r="D43" s="82">
        <f>D18+D23+D28+D33+D38-D41</f>
        <v>-27.700000000000003</v>
      </c>
      <c r="E43" s="95">
        <f>E18+E23+E28+E33+E38-E41</f>
        <v>-11.899999999999993</v>
      </c>
      <c r="F43" s="95"/>
      <c r="G43" s="95">
        <f>G18+G23+G28+G33+G38+G41</f>
        <v>-15.800000000000011</v>
      </c>
      <c r="H43" s="77" t="str">
        <f t="shared" si="9"/>
        <v>*</v>
      </c>
      <c r="I43" s="96"/>
      <c r="J43" s="82">
        <f>J18+J23+J28+J33+J38-J41</f>
        <v>25.70000000000001</v>
      </c>
      <c r="K43" s="95">
        <f>K18+K23+K28+K33+K38-K41</f>
        <v>94.899999999999991</v>
      </c>
      <c r="L43" s="95"/>
      <c r="M43" s="95">
        <f>M18+M23+M28+M33+M38+M41</f>
        <v>-69.2</v>
      </c>
      <c r="N43" s="77">
        <f t="shared" si="10"/>
        <v>-0.72918861959957859</v>
      </c>
      <c r="O43" s="1"/>
      <c r="Q43" s="82">
        <f>Q18+Q23+Q28+Q33+Q38-Q41</f>
        <v>53.4</v>
      </c>
      <c r="R43" s="95">
        <f>R18+R23+R28+R33+R38-R41</f>
        <v>106.80000000000001</v>
      </c>
      <c r="S43" s="119"/>
    </row>
    <row r="44" spans="1:19" ht="6.6" customHeight="1" thickTop="1">
      <c r="A44" s="102"/>
      <c r="B44" s="26"/>
      <c r="C44" s="26"/>
      <c r="D44" s="29"/>
      <c r="E44" s="30"/>
      <c r="F44" s="30"/>
      <c r="G44" s="30"/>
      <c r="H44" s="28"/>
      <c r="I44" s="31"/>
      <c r="J44" s="29"/>
      <c r="K44" s="32"/>
      <c r="L44" s="93"/>
      <c r="M44" s="30"/>
      <c r="N44" s="28"/>
      <c r="O44" s="1"/>
      <c r="Q44" s="29"/>
      <c r="R44" s="32"/>
      <c r="S44" s="177"/>
    </row>
    <row r="45" spans="1:19" ht="6" customHeight="1">
      <c r="A45" s="102"/>
      <c r="B45" s="4"/>
      <c r="C45" s="4"/>
      <c r="D45" s="33"/>
      <c r="E45" s="34"/>
      <c r="F45" s="35"/>
      <c r="G45" s="34"/>
      <c r="H45" s="36"/>
      <c r="I45" s="5"/>
      <c r="J45" s="33"/>
      <c r="K45" s="34"/>
      <c r="L45" s="22"/>
      <c r="M45" s="34"/>
      <c r="N45" s="36"/>
      <c r="O45" s="1"/>
      <c r="Q45" s="33"/>
      <c r="R45" s="34"/>
      <c r="S45" s="178"/>
    </row>
    <row r="46" spans="1:19" ht="6.75" customHeight="1">
      <c r="A46" s="102"/>
      <c r="B46" s="166"/>
      <c r="C46" s="229"/>
      <c r="D46" s="229"/>
      <c r="E46" s="229"/>
      <c r="F46" s="229"/>
      <c r="G46" s="229"/>
      <c r="H46" s="229"/>
      <c r="I46" s="229"/>
      <c r="J46" s="229"/>
      <c r="K46" s="229"/>
      <c r="L46" s="229"/>
      <c r="M46" s="229"/>
      <c r="N46" s="229"/>
      <c r="O46" s="1"/>
      <c r="Q46" s="4"/>
      <c r="R46" s="4"/>
      <c r="S46" s="20"/>
    </row>
    <row r="47" spans="1:19" ht="28.5" customHeight="1">
      <c r="A47" s="102"/>
      <c r="B47" s="166"/>
      <c r="C47" s="229"/>
      <c r="D47" s="229"/>
      <c r="E47" s="229"/>
      <c r="F47" s="229"/>
      <c r="G47" s="229"/>
      <c r="H47" s="229"/>
      <c r="I47" s="229"/>
      <c r="J47" s="229"/>
      <c r="K47" s="229"/>
      <c r="L47" s="229"/>
      <c r="M47" s="229"/>
      <c r="N47" s="229"/>
      <c r="O47" s="1"/>
      <c r="Q47" s="4"/>
      <c r="R47" s="4"/>
      <c r="S47" s="20"/>
    </row>
    <row r="48" spans="1:19" ht="6.75" customHeight="1">
      <c r="A48" s="102"/>
      <c r="B48" s="4"/>
      <c r="C48" s="4"/>
      <c r="D48" s="4"/>
      <c r="E48" s="4"/>
      <c r="F48" s="5"/>
      <c r="G48" s="4"/>
      <c r="H48" s="5"/>
      <c r="I48" s="5"/>
      <c r="J48" s="4"/>
      <c r="K48" s="4"/>
      <c r="L48" s="20"/>
      <c r="M48" s="4"/>
      <c r="N48" s="5"/>
      <c r="O48" s="1"/>
      <c r="Q48" s="4"/>
      <c r="R48" s="4"/>
      <c r="S48" s="20"/>
    </row>
    <row r="49" spans="1:23" ht="4.5" customHeight="1">
      <c r="A49" s="102"/>
      <c r="B49" s="4"/>
      <c r="C49" s="4"/>
      <c r="D49" s="4"/>
      <c r="E49" s="4"/>
      <c r="F49" s="5"/>
      <c r="G49" s="4"/>
      <c r="H49" s="5"/>
      <c r="I49" s="5"/>
      <c r="J49" s="4"/>
      <c r="K49" s="4"/>
      <c r="L49" s="20"/>
      <c r="M49" s="4"/>
      <c r="N49" s="5"/>
      <c r="O49" s="1"/>
      <c r="Q49" s="4"/>
      <c r="R49" s="4"/>
      <c r="S49" s="20"/>
    </row>
    <row r="50" spans="1:23" ht="17.25" customHeight="1">
      <c r="A50" s="6"/>
      <c r="B50" s="74" t="s">
        <v>10</v>
      </c>
      <c r="C50" s="246" t="s">
        <v>29</v>
      </c>
      <c r="D50" s="247"/>
      <c r="E50" s="247"/>
      <c r="F50" s="247"/>
      <c r="G50" s="247"/>
      <c r="H50" s="247"/>
      <c r="I50" s="247"/>
      <c r="J50" s="247"/>
      <c r="K50" s="247"/>
      <c r="L50" s="247"/>
      <c r="M50" s="247"/>
      <c r="N50" s="247"/>
      <c r="O50" s="1"/>
    </row>
    <row r="51" spans="1:23" ht="3.75" customHeight="1">
      <c r="A51" s="6"/>
      <c r="B51" s="3"/>
      <c r="C51" s="3"/>
      <c r="D51" s="3"/>
      <c r="E51" s="3"/>
      <c r="F51" s="72"/>
      <c r="G51" s="3"/>
      <c r="H51" s="72"/>
      <c r="I51" s="72"/>
      <c r="J51" s="3"/>
      <c r="K51" s="3"/>
      <c r="L51" s="73"/>
      <c r="M51" s="3"/>
      <c r="N51" s="72"/>
      <c r="O51" s="1"/>
    </row>
    <row r="52" spans="1:23" s="43" customFormat="1" ht="6.75" customHeight="1" thickBot="1">
      <c r="A52" s="49"/>
      <c r="B52" s="50"/>
      <c r="C52" s="50"/>
      <c r="D52" s="50"/>
      <c r="E52" s="50"/>
      <c r="F52" s="50"/>
      <c r="G52" s="50"/>
      <c r="H52" s="50"/>
      <c r="I52" s="50"/>
      <c r="J52" s="50"/>
      <c r="K52" s="50"/>
      <c r="L52" s="51"/>
      <c r="M52" s="50"/>
      <c r="N52" s="50"/>
      <c r="O52" s="52"/>
    </row>
    <row r="53" spans="1:23" ht="13.5" thickTop="1">
      <c r="L53" s="53"/>
    </row>
    <row r="54" spans="1:23" hidden="1">
      <c r="B54" s="39"/>
      <c r="C54" s="203" t="s">
        <v>50</v>
      </c>
      <c r="D54" s="4"/>
      <c r="E54" s="4"/>
      <c r="F54" s="5"/>
      <c r="G54" s="4"/>
      <c r="H54" s="5"/>
      <c r="I54" s="5"/>
      <c r="J54" s="4"/>
      <c r="K54" s="4"/>
      <c r="L54" s="20"/>
      <c r="M54" s="4"/>
      <c r="N54" s="5"/>
    </row>
    <row r="55" spans="1:23" hidden="1">
      <c r="C55" s="250"/>
      <c r="D55" s="250"/>
      <c r="E55" s="250"/>
      <c r="F55" s="250"/>
      <c r="G55" s="250"/>
      <c r="H55" s="250"/>
      <c r="I55" s="250"/>
      <c r="J55" s="250"/>
      <c r="K55" s="250"/>
      <c r="L55" s="250"/>
      <c r="M55" s="250"/>
      <c r="N55" s="250"/>
      <c r="Q55" s="43"/>
      <c r="R55" s="43"/>
      <c r="W55" s="224"/>
    </row>
    <row r="56" spans="1:23" hidden="1">
      <c r="C56" s="248"/>
      <c r="D56" s="249"/>
      <c r="E56" s="249"/>
      <c r="F56" s="249"/>
      <c r="G56" s="249"/>
      <c r="H56" s="249"/>
      <c r="I56" s="249"/>
      <c r="J56" s="249"/>
      <c r="K56" s="249"/>
      <c r="L56" s="249"/>
      <c r="M56" s="249"/>
      <c r="N56" s="249"/>
      <c r="Q56" s="43"/>
      <c r="R56" s="212"/>
    </row>
    <row r="57" spans="1:23" hidden="1">
      <c r="C57" s="4"/>
      <c r="D57" s="189">
        <f>+D43-'Slide 1 Income Stmt'!D21</f>
        <v>4.2632564145606011E-14</v>
      </c>
      <c r="E57" s="189">
        <f>+E43-'Slide 1 Income Stmt'!E21</f>
        <v>9.7699626167013776E-14</v>
      </c>
      <c r="F57" s="5"/>
      <c r="G57" s="189">
        <f>+D43-E43-G43</f>
        <v>0</v>
      </c>
      <c r="H57" s="5"/>
      <c r="I57" s="5"/>
      <c r="J57" s="189">
        <f>+J43-'Slide 1 Income Stmt'!H21</f>
        <v>1.9184653865522705E-13</v>
      </c>
      <c r="K57" s="189">
        <f>+K43-'Slide 1 Income Stmt'!I21</f>
        <v>1.2789769243681803E-13</v>
      </c>
      <c r="L57" s="20"/>
      <c r="M57" s="189">
        <f>+J43-K43-M43</f>
        <v>0</v>
      </c>
      <c r="Q57" s="43"/>
      <c r="R57" s="212"/>
    </row>
    <row r="58" spans="1:23" hidden="1">
      <c r="N58" s="5"/>
      <c r="Q58" s="43"/>
      <c r="R58" s="43"/>
    </row>
    <row r="59" spans="1:23">
      <c r="J59" s="54"/>
      <c r="N59" s="5"/>
    </row>
  </sheetData>
  <mergeCells count="13">
    <mergeCell ref="A4:N4"/>
    <mergeCell ref="A5:N5"/>
    <mergeCell ref="A7:N7"/>
    <mergeCell ref="M10:N10"/>
    <mergeCell ref="G10:H10"/>
    <mergeCell ref="D9:H9"/>
    <mergeCell ref="J9:N9"/>
    <mergeCell ref="A6:N6"/>
    <mergeCell ref="C50:N50"/>
    <mergeCell ref="C56:N56"/>
    <mergeCell ref="C55:N55"/>
    <mergeCell ref="C46:N46"/>
    <mergeCell ref="C47:N47"/>
  </mergeCells>
  <phoneticPr fontId="0" type="noConversion"/>
  <printOptions horizontalCentered="1" verticalCentered="1"/>
  <pageMargins left="0.75" right="0.75" top="0.25" bottom="0.21" header="0.28999999999999998" footer="0.5"/>
  <pageSetup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313">
    <pageSetUpPr fitToPage="1"/>
  </sheetPr>
  <dimension ref="A1:S60"/>
  <sheetViews>
    <sheetView showGridLines="0" topLeftCell="A10" zoomScale="115" zoomScaleNormal="75" zoomScaleSheetLayoutView="75" workbookViewId="0">
      <selection activeCell="D43" sqref="D43"/>
    </sheetView>
  </sheetViews>
  <sheetFormatPr defaultColWidth="7.85546875" defaultRowHeight="12.75"/>
  <cols>
    <col min="1" max="1" width="1.42578125" style="10" customWidth="1"/>
    <col min="2" max="2" width="3.42578125" style="10" customWidth="1"/>
    <col min="3" max="3" width="87.42578125" style="10" customWidth="1"/>
    <col min="4" max="5" width="16.28515625" style="10" customWidth="1"/>
    <col min="6" max="6" width="1.42578125" style="10" customWidth="1"/>
    <col min="7" max="7" width="2.7109375" style="10" customWidth="1"/>
    <col min="8" max="9" width="16.28515625" style="10" customWidth="1"/>
    <col min="10" max="10" width="1.42578125" style="10" customWidth="1"/>
    <col min="11" max="11" width="3.85546875" style="10" customWidth="1"/>
    <col min="12" max="12" width="7.85546875" style="10" customWidth="1"/>
    <col min="13" max="13" width="11" style="10" hidden="1" customWidth="1"/>
    <col min="14" max="14" width="11.42578125" style="10" hidden="1" customWidth="1"/>
    <col min="15" max="15" width="2.42578125" style="10" hidden="1" customWidth="1"/>
    <col min="16" max="16" width="9" style="10" customWidth="1"/>
    <col min="17" max="17" width="5.5703125" style="197" customWidth="1"/>
    <col min="18" max="18" width="7.85546875" style="10" customWidth="1"/>
    <col min="19" max="19" width="16" style="10" bestFit="1" customWidth="1"/>
    <col min="20" max="16384" width="7.85546875" style="10"/>
  </cols>
  <sheetData>
    <row r="1" spans="1:16" ht="13.5" thickBot="1"/>
    <row r="2" spans="1:16" ht="13.5" thickTop="1">
      <c r="A2" s="40"/>
      <c r="B2" s="41"/>
      <c r="C2" s="41"/>
      <c r="D2" s="41"/>
      <c r="E2" s="41"/>
      <c r="F2" s="41"/>
      <c r="G2" s="41"/>
      <c r="H2" s="41"/>
      <c r="I2" s="41"/>
      <c r="J2" s="41"/>
      <c r="K2" s="42"/>
    </row>
    <row r="3" spans="1:16">
      <c r="A3" s="6"/>
      <c r="B3" s="43"/>
      <c r="C3" s="43"/>
      <c r="D3" s="43"/>
      <c r="E3" s="43"/>
      <c r="F3" s="43"/>
      <c r="G3" s="43"/>
      <c r="H3" s="43"/>
      <c r="I3" s="43"/>
      <c r="J3" s="43"/>
      <c r="K3" s="44"/>
    </row>
    <row r="4" spans="1:16">
      <c r="A4" s="251" t="s">
        <v>0</v>
      </c>
      <c r="B4" s="252"/>
      <c r="C4" s="252"/>
      <c r="D4" s="252"/>
      <c r="E4" s="252"/>
      <c r="F4" s="252"/>
      <c r="G4" s="252"/>
      <c r="H4" s="252"/>
      <c r="I4" s="252"/>
      <c r="J4" s="252"/>
      <c r="K4" s="81"/>
    </row>
    <row r="5" spans="1:16">
      <c r="A5" s="253" t="s">
        <v>14</v>
      </c>
      <c r="B5" s="262"/>
      <c r="C5" s="262"/>
      <c r="D5" s="262"/>
      <c r="E5" s="262"/>
      <c r="F5" s="262"/>
      <c r="G5" s="262"/>
      <c r="H5" s="262"/>
      <c r="I5" s="262"/>
      <c r="J5" s="262"/>
      <c r="K5" s="81"/>
    </row>
    <row r="6" spans="1:16">
      <c r="A6" s="253" t="s">
        <v>1</v>
      </c>
      <c r="B6" s="262"/>
      <c r="C6" s="262"/>
      <c r="D6" s="262"/>
      <c r="E6" s="262"/>
      <c r="F6" s="262"/>
      <c r="G6" s="262"/>
      <c r="H6" s="262"/>
      <c r="I6" s="262"/>
      <c r="J6" s="262"/>
      <c r="K6" s="85"/>
    </row>
    <row r="7" spans="1:16">
      <c r="A7" s="238" t="s">
        <v>8</v>
      </c>
      <c r="B7" s="237"/>
      <c r="C7" s="237"/>
      <c r="D7" s="237"/>
      <c r="E7" s="237"/>
      <c r="F7" s="237"/>
      <c r="G7" s="237"/>
      <c r="H7" s="237"/>
      <c r="I7" s="237"/>
      <c r="J7" s="237"/>
      <c r="K7" s="81"/>
    </row>
    <row r="8" spans="1:16">
      <c r="A8" s="102"/>
      <c r="B8" s="105"/>
      <c r="C8" s="105"/>
      <c r="D8" s="105"/>
      <c r="E8" s="105"/>
      <c r="F8" s="105"/>
      <c r="G8" s="105"/>
      <c r="H8" s="105"/>
      <c r="I8" s="105"/>
      <c r="J8" s="105"/>
      <c r="K8" s="2"/>
    </row>
    <row r="9" spans="1:16">
      <c r="A9" s="253" t="s">
        <v>42</v>
      </c>
      <c r="B9" s="262"/>
      <c r="C9" s="262"/>
      <c r="D9" s="262"/>
      <c r="E9" s="262"/>
      <c r="F9" s="262"/>
      <c r="G9" s="262"/>
      <c r="H9" s="262"/>
      <c r="I9" s="262"/>
      <c r="J9" s="262"/>
      <c r="K9" s="1"/>
    </row>
    <row r="10" spans="1:16" ht="6.95" customHeight="1">
      <c r="A10" s="102"/>
      <c r="B10" s="4"/>
      <c r="C10" s="4"/>
      <c r="D10" s="104"/>
      <c r="E10" s="104"/>
      <c r="F10" s="104"/>
      <c r="G10" s="104"/>
      <c r="H10" s="104"/>
      <c r="I10" s="104"/>
      <c r="J10" s="104"/>
      <c r="K10" s="1"/>
    </row>
    <row r="11" spans="1:16">
      <c r="A11" s="102"/>
      <c r="B11" s="4"/>
      <c r="C11" s="94"/>
      <c r="D11" s="7">
        <f>+'Slide 1 Income Stmt'!H10</f>
        <v>41333</v>
      </c>
      <c r="E11" s="175">
        <f>+'Slide 1 Income Stmt'!I10</f>
        <v>40968</v>
      </c>
      <c r="F11" s="97"/>
      <c r="G11" s="9"/>
      <c r="H11" s="55"/>
      <c r="I11" s="56"/>
      <c r="J11" s="9"/>
      <c r="K11" s="1"/>
    </row>
    <row r="12" spans="1:16" ht="4.5" customHeight="1">
      <c r="A12" s="102"/>
      <c r="B12" s="4"/>
      <c r="C12" s="11"/>
      <c r="D12" s="57"/>
      <c r="E12" s="58"/>
      <c r="F12" s="14"/>
      <c r="G12" s="5"/>
      <c r="H12" s="13"/>
      <c r="I12" s="15"/>
      <c r="J12" s="15"/>
      <c r="K12" s="1"/>
    </row>
    <row r="13" spans="1:16">
      <c r="A13" s="102"/>
      <c r="B13" s="4" t="s">
        <v>35</v>
      </c>
      <c r="C13" s="11"/>
      <c r="D13" s="57"/>
      <c r="E13" s="58"/>
      <c r="F13" s="14"/>
      <c r="G13" s="5"/>
      <c r="H13" s="13"/>
      <c r="I13" s="15"/>
      <c r="J13" s="15"/>
      <c r="K13" s="1"/>
    </row>
    <row r="14" spans="1:16">
      <c r="A14" s="102"/>
      <c r="B14" s="21"/>
      <c r="C14" s="21" t="s">
        <v>13</v>
      </c>
      <c r="D14" s="206">
        <v>196.7</v>
      </c>
      <c r="E14" s="68">
        <v>111.8</v>
      </c>
      <c r="F14" s="108"/>
      <c r="G14" s="4"/>
      <c r="H14" s="104"/>
      <c r="I14" s="4"/>
      <c r="J14" s="4"/>
      <c r="K14" s="1"/>
      <c r="P14" s="200"/>
    </row>
    <row r="15" spans="1:16">
      <c r="A15" s="102"/>
      <c r="B15" s="21"/>
      <c r="C15" s="21" t="s">
        <v>11</v>
      </c>
      <c r="D15" s="79">
        <v>196.4</v>
      </c>
      <c r="E15" s="190">
        <v>271.5</v>
      </c>
      <c r="F15" s="108"/>
      <c r="G15" s="4"/>
      <c r="H15" s="104"/>
      <c r="I15" s="4"/>
      <c r="J15" s="4"/>
      <c r="K15" s="1"/>
      <c r="P15" s="200"/>
    </row>
    <row r="16" spans="1:16">
      <c r="A16" s="102"/>
      <c r="B16" s="4"/>
      <c r="C16" s="21" t="s">
        <v>46</v>
      </c>
      <c r="D16" s="79">
        <v>352.5</v>
      </c>
      <c r="E16" s="190">
        <v>397.2</v>
      </c>
      <c r="F16" s="108"/>
      <c r="G16" s="5"/>
      <c r="H16" s="104"/>
      <c r="I16" s="18"/>
      <c r="J16" s="5"/>
      <c r="K16" s="1"/>
      <c r="P16" s="200"/>
    </row>
    <row r="17" spans="1:19">
      <c r="A17" s="102"/>
      <c r="B17" s="4"/>
      <c r="C17" s="21" t="s">
        <v>23</v>
      </c>
      <c r="D17" s="79">
        <v>157.9</v>
      </c>
      <c r="E17" s="190">
        <v>160.1</v>
      </c>
      <c r="F17" s="108"/>
      <c r="G17" s="5"/>
      <c r="H17" s="104"/>
      <c r="I17" s="18"/>
      <c r="J17" s="5"/>
      <c r="K17" s="1"/>
      <c r="P17" s="200"/>
    </row>
    <row r="18" spans="1:19">
      <c r="A18" s="102"/>
      <c r="B18" s="4"/>
      <c r="C18" s="21" t="s">
        <v>24</v>
      </c>
      <c r="D18" s="79">
        <v>66.3</v>
      </c>
      <c r="E18" s="190">
        <v>84.4</v>
      </c>
      <c r="F18" s="108"/>
      <c r="G18" s="5"/>
      <c r="H18" s="104"/>
      <c r="I18" s="18"/>
      <c r="J18" s="5"/>
      <c r="K18" s="1"/>
      <c r="P18" s="200"/>
    </row>
    <row r="19" spans="1:19">
      <c r="A19" s="102"/>
      <c r="B19" s="4"/>
      <c r="C19" s="21" t="s">
        <v>25</v>
      </c>
      <c r="D19" s="79">
        <v>1.8</v>
      </c>
      <c r="E19" s="190">
        <v>12.6</v>
      </c>
      <c r="F19" s="108"/>
      <c r="G19" s="5"/>
      <c r="H19" s="104"/>
      <c r="I19" s="18"/>
      <c r="J19" s="5"/>
      <c r="K19" s="1"/>
      <c r="P19" s="200"/>
    </row>
    <row r="20" spans="1:19">
      <c r="A20" s="102"/>
      <c r="B20" s="4"/>
      <c r="C20" s="21" t="s">
        <v>22</v>
      </c>
      <c r="D20" s="79">
        <v>153</v>
      </c>
      <c r="E20" s="190">
        <v>152.69999999999999</v>
      </c>
      <c r="F20" s="108"/>
      <c r="G20" s="5"/>
      <c r="H20" s="104"/>
      <c r="I20" s="20"/>
      <c r="J20" s="5"/>
      <c r="K20" s="1"/>
      <c r="P20" s="200"/>
    </row>
    <row r="21" spans="1:19">
      <c r="A21" s="102"/>
      <c r="B21" s="4"/>
      <c r="C21" s="23" t="s">
        <v>26</v>
      </c>
      <c r="D21" s="79">
        <f>+D20+D19</f>
        <v>154.80000000000001</v>
      </c>
      <c r="E21" s="190">
        <f>+E20+E19</f>
        <v>165.29999999999998</v>
      </c>
      <c r="F21" s="108"/>
      <c r="G21" s="5"/>
      <c r="H21" s="104"/>
      <c r="I21" s="20"/>
      <c r="J21" s="5"/>
      <c r="K21" s="1"/>
      <c r="P21" s="200"/>
    </row>
    <row r="22" spans="1:19">
      <c r="A22" s="102"/>
      <c r="B22" s="4"/>
      <c r="C22" s="21" t="s">
        <v>27</v>
      </c>
      <c r="D22" s="79">
        <v>57.6</v>
      </c>
      <c r="E22" s="190">
        <v>57.2</v>
      </c>
      <c r="F22" s="108"/>
      <c r="G22" s="5"/>
      <c r="H22" s="104"/>
      <c r="I22" s="20"/>
      <c r="J22" s="5"/>
      <c r="K22" s="1"/>
      <c r="P22" s="200"/>
    </row>
    <row r="23" spans="1:19">
      <c r="A23" s="102"/>
      <c r="B23" s="4"/>
      <c r="C23" s="21" t="s">
        <v>43</v>
      </c>
      <c r="D23" s="79">
        <f>+D21-D14</f>
        <v>-41.899999999999977</v>
      </c>
      <c r="E23" s="190">
        <f>+E21-E14</f>
        <v>53.499999999999986</v>
      </c>
      <c r="F23" s="108"/>
      <c r="G23" s="5"/>
      <c r="H23" s="104"/>
      <c r="I23" s="20"/>
      <c r="J23" s="5"/>
      <c r="K23" s="1"/>
      <c r="P23" s="200"/>
      <c r="S23" s="183"/>
    </row>
    <row r="24" spans="1:19" ht="4.5" customHeight="1">
      <c r="A24" s="102"/>
      <c r="B24" s="4"/>
      <c r="C24" s="11"/>
      <c r="D24" s="66"/>
      <c r="E24" s="180"/>
      <c r="F24" s="14"/>
      <c r="G24" s="5"/>
      <c r="H24" s="13"/>
      <c r="I24" s="15"/>
      <c r="J24" s="15"/>
      <c r="K24" s="1"/>
    </row>
    <row r="25" spans="1:19">
      <c r="A25" s="102"/>
      <c r="B25" s="4" t="s">
        <v>53</v>
      </c>
      <c r="C25" s="11"/>
      <c r="D25" s="66"/>
      <c r="E25" s="180"/>
      <c r="F25" s="14"/>
      <c r="G25" s="5"/>
      <c r="H25" s="13"/>
      <c r="I25" s="15"/>
      <c r="J25" s="15"/>
      <c r="K25" s="1"/>
    </row>
    <row r="26" spans="1:19">
      <c r="A26" s="102"/>
      <c r="B26" s="21"/>
      <c r="C26" s="21" t="s">
        <v>47</v>
      </c>
      <c r="D26" s="79">
        <v>7</v>
      </c>
      <c r="E26" s="190">
        <v>9.3000000000000007</v>
      </c>
      <c r="F26" s="108"/>
      <c r="G26" s="5"/>
      <c r="H26" s="171"/>
      <c r="I26" s="18"/>
      <c r="J26" s="5"/>
      <c r="K26" s="1"/>
      <c r="P26" s="200"/>
    </row>
    <row r="27" spans="1:19">
      <c r="A27" s="102"/>
      <c r="B27" s="21"/>
      <c r="C27" s="21" t="s">
        <v>34</v>
      </c>
      <c r="D27" s="79">
        <v>1.6</v>
      </c>
      <c r="E27" s="190">
        <v>1.2</v>
      </c>
      <c r="F27" s="108"/>
      <c r="G27" s="5"/>
      <c r="H27" s="171"/>
      <c r="I27" s="18"/>
      <c r="J27" s="5"/>
      <c r="K27" s="1"/>
      <c r="P27" s="200"/>
      <c r="S27" s="211"/>
    </row>
    <row r="28" spans="1:19" ht="4.5" customHeight="1">
      <c r="A28" s="102"/>
      <c r="B28" s="4"/>
      <c r="C28" s="11"/>
      <c r="D28" s="66"/>
      <c r="E28" s="180"/>
      <c r="F28" s="14"/>
      <c r="G28" s="5"/>
      <c r="H28" s="13"/>
      <c r="I28" s="15"/>
      <c r="J28" s="15"/>
      <c r="K28" s="1"/>
      <c r="P28" s="200"/>
      <c r="S28" s="211"/>
    </row>
    <row r="29" spans="1:19">
      <c r="A29" s="102"/>
      <c r="B29" s="21" t="s">
        <v>15</v>
      </c>
      <c r="C29" s="43"/>
      <c r="D29" s="79">
        <v>845.8</v>
      </c>
      <c r="E29" s="190">
        <v>785.3</v>
      </c>
      <c r="F29" s="108"/>
      <c r="G29" s="5"/>
      <c r="H29" s="104"/>
      <c r="I29" s="47"/>
      <c r="J29" s="5"/>
      <c r="K29" s="1"/>
      <c r="P29" s="200"/>
      <c r="S29" s="211"/>
    </row>
    <row r="30" spans="1:19" ht="6.6" customHeight="1">
      <c r="A30" s="102"/>
      <c r="B30" s="4"/>
      <c r="C30" s="13"/>
      <c r="D30" s="59"/>
      <c r="E30" s="60"/>
      <c r="F30" s="61"/>
      <c r="G30" s="5"/>
      <c r="H30" s="20"/>
      <c r="I30" s="20"/>
      <c r="J30" s="5"/>
      <c r="K30" s="1"/>
      <c r="S30" s="211"/>
    </row>
    <row r="31" spans="1:19">
      <c r="A31" s="102"/>
      <c r="B31" s="4"/>
      <c r="C31" s="21"/>
      <c r="D31" s="62"/>
      <c r="E31" s="20"/>
      <c r="F31" s="5"/>
      <c r="G31" s="5"/>
      <c r="H31" s="20"/>
      <c r="I31" s="20"/>
      <c r="J31" s="5"/>
      <c r="K31" s="1"/>
      <c r="S31" s="211"/>
    </row>
    <row r="32" spans="1:19">
      <c r="A32" s="253" t="s">
        <v>12</v>
      </c>
      <c r="B32" s="262"/>
      <c r="C32" s="262"/>
      <c r="D32" s="262"/>
      <c r="E32" s="262"/>
      <c r="F32" s="262"/>
      <c r="G32" s="262"/>
      <c r="H32" s="262"/>
      <c r="I32" s="262"/>
      <c r="J32" s="262"/>
      <c r="K32" s="1"/>
    </row>
    <row r="33" spans="1:18">
      <c r="A33" s="102"/>
      <c r="B33" s="4"/>
      <c r="C33" s="23"/>
      <c r="D33" s="62"/>
      <c r="E33" s="62"/>
      <c r="F33" s="31"/>
      <c r="G33" s="31"/>
      <c r="H33" s="62"/>
      <c r="I33" s="62"/>
      <c r="J33" s="31"/>
      <c r="K33" s="63"/>
      <c r="M33" s="62"/>
      <c r="N33" s="62"/>
    </row>
    <row r="34" spans="1:18" ht="13.15" customHeight="1">
      <c r="A34" s="102"/>
      <c r="B34" s="4"/>
      <c r="C34" s="64"/>
      <c r="D34" s="264" t="s">
        <v>2</v>
      </c>
      <c r="E34" s="265"/>
      <c r="F34" s="266"/>
      <c r="G34" s="31"/>
      <c r="H34" s="264" t="s">
        <v>78</v>
      </c>
      <c r="I34" s="265"/>
      <c r="J34" s="266"/>
      <c r="K34" s="63"/>
      <c r="M34" s="220" t="str">
        <f>+'Slide 1 Income Stmt'!M9</f>
        <v>Six MONTHS ENDED</v>
      </c>
      <c r="N34" s="221"/>
      <c r="O34" s="222"/>
    </row>
    <row r="35" spans="1:18">
      <c r="A35" s="102"/>
      <c r="B35" s="4"/>
      <c r="C35" s="23"/>
      <c r="D35" s="65">
        <f>+'Slide 1 Income Stmt'!H10</f>
        <v>41333</v>
      </c>
      <c r="E35" s="80">
        <f>+'Slide 1 Income Stmt'!I10</f>
        <v>40968</v>
      </c>
      <c r="F35" s="109"/>
      <c r="G35" s="31"/>
      <c r="H35" s="65">
        <f>+'Slide 1 Income Stmt'!H10</f>
        <v>41333</v>
      </c>
      <c r="I35" s="187">
        <f>+'Slide 1 Income Stmt'!I10</f>
        <v>40968</v>
      </c>
      <c r="J35" s="109"/>
      <c r="K35" s="63"/>
      <c r="M35" s="65">
        <f>+'Slide 1 Income Stmt'!M10</f>
        <v>41243</v>
      </c>
      <c r="N35" s="187" t="str">
        <f>+'Slide 1 Income Stmt'!N10</f>
        <v>11/30/2011</v>
      </c>
      <c r="O35" s="46"/>
    </row>
    <row r="36" spans="1:18">
      <c r="A36" s="102"/>
      <c r="B36" s="4"/>
      <c r="C36" s="23"/>
      <c r="D36" s="66"/>
      <c r="E36" s="180"/>
      <c r="F36" s="67"/>
      <c r="G36" s="31"/>
      <c r="H36" s="66"/>
      <c r="I36" s="180"/>
      <c r="J36" s="67"/>
      <c r="K36" s="63"/>
      <c r="M36" s="66"/>
      <c r="N36" s="58"/>
      <c r="O36" s="46"/>
    </row>
    <row r="37" spans="1:18">
      <c r="A37" s="102"/>
      <c r="B37" s="4"/>
      <c r="C37" s="23"/>
      <c r="D37" s="66"/>
      <c r="E37" s="180"/>
      <c r="F37" s="67"/>
      <c r="G37" s="31"/>
      <c r="H37" s="66"/>
      <c r="I37" s="180"/>
      <c r="J37" s="67"/>
      <c r="K37" s="63"/>
      <c r="M37" s="66"/>
      <c r="N37" s="180"/>
      <c r="O37" s="46"/>
    </row>
    <row r="38" spans="1:18">
      <c r="A38" s="102"/>
      <c r="B38" s="4"/>
      <c r="C38" s="23" t="s">
        <v>64</v>
      </c>
      <c r="D38" s="78">
        <f>H38-M38</f>
        <v>-20.200000000000017</v>
      </c>
      <c r="E38" s="68">
        <f t="shared" ref="D38:E40" si="0">I38-N38</f>
        <v>25.000000000000014</v>
      </c>
      <c r="F38" s="108"/>
      <c r="G38" s="31"/>
      <c r="H38" s="78">
        <f>106.1+1.1</f>
        <v>107.19999999999999</v>
      </c>
      <c r="I38" s="68">
        <v>132.80000000000001</v>
      </c>
      <c r="J38" s="108"/>
      <c r="K38" s="63"/>
      <c r="M38" s="78">
        <v>127.4</v>
      </c>
      <c r="N38" s="68">
        <v>107.8</v>
      </c>
      <c r="O38" s="46"/>
      <c r="P38" s="200"/>
    </row>
    <row r="39" spans="1:18">
      <c r="A39" s="102"/>
      <c r="B39" s="4"/>
      <c r="C39" s="23" t="s">
        <v>30</v>
      </c>
      <c r="D39" s="79">
        <f t="shared" si="0"/>
        <v>13.100000000000001</v>
      </c>
      <c r="E39" s="190">
        <f t="shared" si="0"/>
        <v>12.2</v>
      </c>
      <c r="F39" s="108"/>
      <c r="G39" s="31"/>
      <c r="H39" s="79">
        <v>43.5</v>
      </c>
      <c r="I39" s="190">
        <v>33</v>
      </c>
      <c r="J39" s="108"/>
      <c r="K39" s="63"/>
      <c r="M39" s="79">
        <v>30.4</v>
      </c>
      <c r="N39" s="190">
        <v>20.8</v>
      </c>
      <c r="O39" s="46"/>
      <c r="P39" s="200"/>
    </row>
    <row r="40" spans="1:18" ht="13.15" customHeight="1">
      <c r="A40" s="102"/>
      <c r="B40" s="4"/>
      <c r="C40" s="23" t="s">
        <v>31</v>
      </c>
      <c r="D40" s="79">
        <f t="shared" si="0"/>
        <v>18.699999999999996</v>
      </c>
      <c r="E40" s="190">
        <f t="shared" si="0"/>
        <v>14.300000000000004</v>
      </c>
      <c r="F40" s="108"/>
      <c r="G40" s="31"/>
      <c r="H40" s="79">
        <v>51.3</v>
      </c>
      <c r="I40" s="190">
        <v>39.700000000000003</v>
      </c>
      <c r="J40" s="108"/>
      <c r="K40" s="63"/>
      <c r="M40" s="79">
        <v>32.6</v>
      </c>
      <c r="N40" s="190">
        <v>25.4</v>
      </c>
      <c r="O40" s="46"/>
      <c r="P40" s="200"/>
    </row>
    <row r="41" spans="1:18" ht="7.5" customHeight="1">
      <c r="A41" s="102"/>
      <c r="B41" s="4"/>
      <c r="C41" s="23"/>
      <c r="D41" s="79"/>
      <c r="E41" s="191"/>
      <c r="F41" s="108"/>
      <c r="G41" s="31"/>
      <c r="H41" s="79"/>
      <c r="I41" s="191"/>
      <c r="J41" s="108"/>
      <c r="K41" s="63"/>
      <c r="M41" s="79"/>
      <c r="N41" s="191"/>
      <c r="O41" s="46"/>
    </row>
    <row r="42" spans="1:18" ht="6.6" customHeight="1">
      <c r="A42" s="102"/>
      <c r="B42" s="4"/>
      <c r="C42" s="23"/>
      <c r="D42" s="69"/>
      <c r="E42" s="190"/>
      <c r="F42" s="108"/>
      <c r="G42" s="31"/>
      <c r="H42" s="69"/>
      <c r="I42" s="190"/>
      <c r="J42" s="108"/>
      <c r="K42" s="63"/>
      <c r="M42" s="69"/>
      <c r="N42" s="190"/>
      <c r="O42" s="46"/>
    </row>
    <row r="43" spans="1:18" ht="13.5" thickBot="1">
      <c r="A43" s="102"/>
      <c r="B43" s="4"/>
      <c r="C43" s="23" t="s">
        <v>68</v>
      </c>
      <c r="D43" s="70">
        <f>+D38-SUM(D39:D40)</f>
        <v>-52.000000000000014</v>
      </c>
      <c r="E43" s="192">
        <f>+E38-SUM(E39:E40)</f>
        <v>-1.4999999999999893</v>
      </c>
      <c r="F43" s="108"/>
      <c r="G43" s="31"/>
      <c r="H43" s="70">
        <f>+H38-SUM(H39:H41)</f>
        <v>12.399999999999991</v>
      </c>
      <c r="I43" s="192">
        <f>+I38-SUM(I39:I41)</f>
        <v>60.100000000000009</v>
      </c>
      <c r="J43" s="108"/>
      <c r="K43" s="63"/>
      <c r="M43" s="70">
        <f>+M38-SUM(M39:M40)</f>
        <v>64.400000000000006</v>
      </c>
      <c r="N43" s="192">
        <f>+N38-SUM(N39:N40)</f>
        <v>61.599999999999994</v>
      </c>
      <c r="O43" s="46"/>
      <c r="P43" s="200"/>
      <c r="R43" s="198"/>
    </row>
    <row r="44" spans="1:18" ht="6.6" customHeight="1" thickTop="1">
      <c r="A44" s="102"/>
      <c r="B44" s="4"/>
      <c r="C44" s="64"/>
      <c r="D44" s="59"/>
      <c r="E44" s="60"/>
      <c r="F44" s="61"/>
      <c r="G44" s="31"/>
      <c r="H44" s="59"/>
      <c r="I44" s="60"/>
      <c r="J44" s="61"/>
      <c r="K44" s="63"/>
      <c r="M44" s="59"/>
      <c r="N44" s="60"/>
      <c r="O44" s="223"/>
    </row>
    <row r="45" spans="1:18">
      <c r="A45" s="6"/>
      <c r="B45" s="4"/>
      <c r="C45" s="23"/>
      <c r="D45" s="62"/>
      <c r="E45" s="62"/>
      <c r="F45" s="31"/>
      <c r="G45" s="31"/>
      <c r="H45" s="62"/>
      <c r="I45" s="62"/>
      <c r="J45" s="31"/>
      <c r="K45" s="63"/>
      <c r="M45" s="62"/>
      <c r="N45" s="62"/>
      <c r="O45" s="43"/>
    </row>
    <row r="46" spans="1:18" s="48" customFormat="1" ht="35.25" customHeight="1">
      <c r="A46" s="37"/>
      <c r="B46" s="71" t="s">
        <v>4</v>
      </c>
      <c r="C46" s="233" t="s">
        <v>21</v>
      </c>
      <c r="D46" s="233"/>
      <c r="E46" s="233"/>
      <c r="F46" s="233"/>
      <c r="G46" s="233"/>
      <c r="H46" s="233"/>
      <c r="I46" s="233"/>
      <c r="J46" s="233"/>
      <c r="K46" s="38"/>
      <c r="M46" s="188"/>
      <c r="Q46" s="201"/>
    </row>
    <row r="47" spans="1:18" s="48" customFormat="1" ht="5.25" customHeight="1">
      <c r="A47" s="37"/>
      <c r="B47" s="71"/>
      <c r="C47" s="195"/>
      <c r="D47" s="196"/>
      <c r="E47" s="196"/>
      <c r="F47" s="196"/>
      <c r="G47" s="196"/>
      <c r="H47" s="196"/>
      <c r="I47" s="196"/>
      <c r="J47" s="196"/>
      <c r="K47" s="38"/>
      <c r="Q47" s="201"/>
    </row>
    <row r="48" spans="1:18" ht="47.25" customHeight="1">
      <c r="A48" s="6"/>
      <c r="B48" s="71" t="s">
        <v>20</v>
      </c>
      <c r="C48" s="233" t="s">
        <v>49</v>
      </c>
      <c r="D48" s="233"/>
      <c r="E48" s="233"/>
      <c r="F48" s="233"/>
      <c r="G48" s="233"/>
      <c r="H48" s="233"/>
      <c r="I48" s="233"/>
      <c r="J48" s="233"/>
      <c r="K48" s="1"/>
    </row>
    <row r="49" spans="1:13" ht="5.25" customHeight="1">
      <c r="A49" s="6"/>
      <c r="B49" s="3"/>
      <c r="C49" s="193"/>
      <c r="D49" s="193"/>
      <c r="E49" s="193"/>
      <c r="F49" s="121"/>
      <c r="G49" s="121"/>
      <c r="H49" s="193"/>
      <c r="I49" s="193"/>
      <c r="J49" s="194"/>
      <c r="K49" s="1"/>
    </row>
    <row r="50" spans="1:13" ht="30.75" customHeight="1" thickBot="1">
      <c r="A50" s="49"/>
      <c r="B50" s="167" t="s">
        <v>32</v>
      </c>
      <c r="C50" s="267" t="s">
        <v>82</v>
      </c>
      <c r="D50" s="267"/>
      <c r="E50" s="267"/>
      <c r="F50" s="267"/>
      <c r="G50" s="267"/>
      <c r="H50" s="267"/>
      <c r="I50" s="267"/>
      <c r="J50" s="267"/>
      <c r="K50" s="52"/>
    </row>
    <row r="51" spans="1:13" ht="13.5" thickTop="1">
      <c r="J51" s="53"/>
    </row>
    <row r="52" spans="1:13">
      <c r="J52" s="53"/>
      <c r="M52" s="198"/>
    </row>
    <row r="53" spans="1:13">
      <c r="B53" s="39"/>
      <c r="C53" s="263"/>
      <c r="D53" s="263"/>
      <c r="E53" s="263"/>
      <c r="F53" s="263"/>
      <c r="G53" s="263"/>
      <c r="H53" s="263"/>
      <c r="I53" s="263"/>
      <c r="J53" s="263"/>
    </row>
    <row r="54" spans="1:13" ht="30.75" customHeight="1">
      <c r="J54" s="53"/>
    </row>
    <row r="55" spans="1:13">
      <c r="J55" s="53"/>
    </row>
    <row r="56" spans="1:13" ht="12.75" customHeight="1">
      <c r="J56" s="53"/>
    </row>
    <row r="58" spans="1:13" ht="30.75" customHeight="1"/>
    <row r="60" spans="1:13" ht="49.5" customHeight="1"/>
  </sheetData>
  <mergeCells count="12">
    <mergeCell ref="C53:J53"/>
    <mergeCell ref="A32:J32"/>
    <mergeCell ref="D34:F34"/>
    <mergeCell ref="H34:J34"/>
    <mergeCell ref="C46:J46"/>
    <mergeCell ref="C50:J50"/>
    <mergeCell ref="C48:J48"/>
    <mergeCell ref="A4:J4"/>
    <mergeCell ref="A5:J5"/>
    <mergeCell ref="A7:J7"/>
    <mergeCell ref="A9:J9"/>
    <mergeCell ref="A6:J6"/>
  </mergeCells>
  <phoneticPr fontId="0" type="noConversion"/>
  <printOptions horizontalCentered="1" verticalCentered="1"/>
  <pageMargins left="0.5" right="0.5" top="0.25" bottom="0.21" header="0.28999999999999998" footer="0.5"/>
  <pageSetup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Slide 1 Income Stmt</vt:lpstr>
      <vt:lpstr>Slide 2 Segments</vt:lpstr>
      <vt:lpstr>Slide 3 Supp Info</vt:lpstr>
      <vt:lpstr>'Slide 1 Income Stmt'!Print_Area</vt:lpstr>
      <vt:lpstr>'Slide 2 Segments'!Print_Area</vt:lpstr>
      <vt:lpstr>'Slide 3 Supp Info'!Print_Area</vt:lpstr>
    </vt:vector>
  </TitlesOfParts>
  <Company>Scholastic,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Scholastic User</dc:creator>
  <cp:lastModifiedBy>Thomas, Russell</cp:lastModifiedBy>
  <cp:lastPrinted>2013-03-20T20:17:21Z</cp:lastPrinted>
  <dcterms:created xsi:type="dcterms:W3CDTF">2003-03-18T15:42:17Z</dcterms:created>
  <dcterms:modified xsi:type="dcterms:W3CDTF">2013-03-21T10:29:34Z</dcterms:modified>
</cp:coreProperties>
</file>